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<sst xmlns="http://schemas.openxmlformats.org/spreadsheetml/2006/main" count="453" uniqueCount="121">
  <si>
    <t>Team</t>
  </si>
  <si>
    <t>Wins</t>
  </si>
  <si>
    <t>Losses</t>
  </si>
  <si>
    <t>Percentage</t>
  </si>
  <si>
    <t>Points</t>
  </si>
  <si>
    <t>Ranking</t>
  </si>
  <si>
    <t>Arizona</t>
  </si>
  <si>
    <t>Baltimore</t>
  </si>
  <si>
    <t>Boston</t>
  </si>
  <si>
    <t>Chicago Cubs</t>
  </si>
  <si>
    <t>Cincinnati</t>
  </si>
  <si>
    <t>Cleveland</t>
  </si>
  <si>
    <t>Houston</t>
  </si>
  <si>
    <t>Milwaukee</t>
  </si>
  <si>
    <t>Minnesota</t>
  </si>
  <si>
    <t>Oakland</t>
  </si>
  <si>
    <t>Tampa Bay</t>
  </si>
  <si>
    <t>Texas</t>
  </si>
  <si>
    <t>Toronto</t>
  </si>
  <si>
    <t>Runs Scored</t>
  </si>
  <si>
    <t>Average Runs Scored</t>
  </si>
  <si>
    <t>Runs Against</t>
  </si>
  <si>
    <t>Average Runs Against</t>
  </si>
  <si>
    <t>Difference</t>
  </si>
  <si>
    <t>Average Difference</t>
  </si>
  <si>
    <t>Total</t>
  </si>
  <si>
    <t>Score</t>
  </si>
  <si>
    <t>Opponent</t>
  </si>
  <si>
    <t>NY Yankees</t>
  </si>
  <si>
    <t>NY Mets</t>
  </si>
  <si>
    <t>Pittsburgh</t>
  </si>
  <si>
    <t>Seattle</t>
  </si>
  <si>
    <t>RPG</t>
  </si>
  <si>
    <t>LA Angels</t>
  </si>
  <si>
    <t>LA Dodgers</t>
  </si>
  <si>
    <t>San Francisco</t>
  </si>
  <si>
    <t>Atlanta</t>
  </si>
  <si>
    <t>Miami</t>
  </si>
  <si>
    <t>Chi White Sox</t>
  </si>
  <si>
    <t>Colorado</t>
  </si>
  <si>
    <t>Detroit</t>
  </si>
  <si>
    <t>Kansas City</t>
  </si>
  <si>
    <t>San Diego</t>
  </si>
  <si>
    <t>Chicago White Sox</t>
  </si>
  <si>
    <t>Wash Senators</t>
  </si>
  <si>
    <t>Wash Nationals</t>
  </si>
  <si>
    <t>St Louis Cardinals</t>
  </si>
  <si>
    <t>St Louis Browns</t>
  </si>
  <si>
    <t>Phi Phillies</t>
  </si>
  <si>
    <t>Phi Athletics</t>
  </si>
  <si>
    <t>NY Giants</t>
  </si>
  <si>
    <t>Montreal</t>
  </si>
  <si>
    <t>Brooklyn</t>
  </si>
  <si>
    <t>Philadelphia Athletics</t>
  </si>
  <si>
    <t>Philadelphia Phillies</t>
  </si>
  <si>
    <t>St. Louis Browns</t>
  </si>
  <si>
    <t>St. Louis Cardinals</t>
  </si>
  <si>
    <t>Washington Nationals</t>
  </si>
  <si>
    <t>Washington Senators</t>
  </si>
  <si>
    <t>Playoff Seed</t>
  </si>
  <si>
    <t>Division Rank</t>
  </si>
  <si>
    <t>Div Win</t>
  </si>
  <si>
    <t>Win</t>
  </si>
  <si>
    <t>Teams in</t>
  </si>
  <si>
    <t>Playoff Teams</t>
  </si>
  <si>
    <t>ranking</t>
  </si>
  <si>
    <t>Pts-Rank</t>
  </si>
  <si>
    <t>seed math</t>
  </si>
  <si>
    <t>1 to 10</t>
  </si>
  <si>
    <t>Less than 16</t>
  </si>
  <si>
    <t>SUM</t>
  </si>
  <si>
    <t>Playoffs</t>
  </si>
  <si>
    <t>at SLB</t>
  </si>
  <si>
    <t>OAK</t>
  </si>
  <si>
    <t>at OAK</t>
  </si>
  <si>
    <t>CIN</t>
  </si>
  <si>
    <t>SLB</t>
  </si>
  <si>
    <t>at BOS</t>
  </si>
  <si>
    <t>at MIL</t>
  </si>
  <si>
    <t>at CIN</t>
  </si>
  <si>
    <t>at CHC</t>
  </si>
  <si>
    <t>CWS</t>
  </si>
  <si>
    <t>at STL</t>
  </si>
  <si>
    <t>TB</t>
  </si>
  <si>
    <t>STL</t>
  </si>
  <si>
    <t>MIL</t>
  </si>
  <si>
    <t>WAS</t>
  </si>
  <si>
    <t>TOR</t>
  </si>
  <si>
    <t>at WAS</t>
  </si>
  <si>
    <t>at TOR</t>
  </si>
  <si>
    <t>NYM</t>
  </si>
  <si>
    <t>at SD</t>
  </si>
  <si>
    <t>at NYM</t>
  </si>
  <si>
    <t>CLE</t>
  </si>
  <si>
    <t>at TB</t>
  </si>
  <si>
    <t>CHC</t>
  </si>
  <si>
    <t>at CWS</t>
  </si>
  <si>
    <t>at MIA</t>
  </si>
  <si>
    <t>ARI</t>
  </si>
  <si>
    <t>KC</t>
  </si>
  <si>
    <t>at ARI</t>
  </si>
  <si>
    <t>at KC</t>
  </si>
  <si>
    <t>SD</t>
  </si>
  <si>
    <t>at CLE</t>
  </si>
  <si>
    <t>at LAA</t>
  </si>
  <si>
    <t>LAA</t>
  </si>
  <si>
    <t>at PHI</t>
  </si>
  <si>
    <t>PHA</t>
  </si>
  <si>
    <t>at COL</t>
  </si>
  <si>
    <t>at PHA</t>
  </si>
  <si>
    <t>COL</t>
  </si>
  <si>
    <t>at PIT</t>
  </si>
  <si>
    <t>MIA</t>
  </si>
  <si>
    <t>BRK</t>
  </si>
  <si>
    <t>at BRK</t>
  </si>
  <si>
    <t>PIT</t>
  </si>
  <si>
    <t>BAL</t>
  </si>
  <si>
    <t>PHI</t>
  </si>
  <si>
    <t>BOS</t>
  </si>
  <si>
    <t>at BAL</t>
  </si>
  <si>
    <t>at WSH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</si>
</sst>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00390625" style="2" customWidth="1"/>
    <col min="2" max="6" width="9.28125" style="2" bestFit="1" customWidth="1"/>
    <col min="7" max="7" width="10.00390625" style="2" customWidth="1"/>
    <col min="8" max="13" width="9.28125" style="2" bestFit="1" customWidth="1"/>
    <col min="14" max="14" width="9.421875" style="2" bestFit="1" customWidth="1"/>
    <col min="15" max="16" width="9.28125" style="2" bestFit="1" customWidth="1"/>
    <col min="17" max="17" width="9.7109375" style="2" customWidth="1"/>
    <col min="18" max="18" width="6.57421875" style="2" customWidth="1"/>
    <col min="19" max="19" width="6.140625" style="2" customWidth="1"/>
    <col min="20" max="20" width="5.8515625" style="2" customWidth="1"/>
    <col min="21" max="21" width="6.7109375" style="2" customWidth="1"/>
    <col min="22" max="22" width="7.28125" style="2" customWidth="1"/>
    <col min="23" max="26" width="9.28125" style="2" bestFit="1" customWidth="1"/>
    <col min="27" max="27" width="9.140625" style="2" customWidth="1"/>
    <col min="28" max="29" width="9.28125" style="2" bestFit="1" customWidth="1"/>
    <col min="30" max="30" width="9.140625" style="2" customWidth="1"/>
    <col min="31" max="34" width="9.28125" style="2" bestFit="1" customWidth="1"/>
    <col min="35" max="35" width="9.140625" style="2" customWidth="1"/>
    <col min="36" max="49" width="9.28125" style="2" bestFit="1" customWidth="1"/>
    <col min="50" max="50" width="9.140625" style="2" customWidth="1"/>
    <col min="51" max="51" width="9.28125" style="2" bestFit="1" customWidth="1"/>
    <col min="52" max="52" width="9.140625" style="2" customWidth="1"/>
    <col min="53" max="54" width="9.28125" style="2" bestFit="1" customWidth="1"/>
    <col min="55" max="55" width="9.140625" style="2" customWidth="1"/>
    <col min="56" max="56" width="9.28125" style="2" bestFit="1" customWidth="1"/>
    <col min="57" max="57" width="9.140625" style="2" customWidth="1"/>
    <col min="58" max="59" width="9.28125" style="2" bestFit="1" customWidth="1"/>
    <col min="60" max="60" width="9.140625" style="2" customWidth="1"/>
    <col min="61" max="61" width="9.28125" style="2" bestFit="1" customWidth="1"/>
    <col min="62" max="62" width="9.140625" style="2" customWidth="1"/>
    <col min="63" max="64" width="9.28125" style="2" bestFit="1" customWidth="1"/>
    <col min="65" max="65" width="9.140625" style="2" customWidth="1"/>
    <col min="66" max="66" width="9.28125" style="2" bestFit="1" customWidth="1"/>
    <col min="67" max="67" width="9.140625" style="2" customWidth="1"/>
    <col min="68" max="69" width="9.28125" style="2" bestFit="1" customWidth="1"/>
    <col min="70" max="70" width="9.140625" style="2" customWidth="1"/>
    <col min="71" max="71" width="9.28125" style="2" bestFit="1" customWidth="1"/>
    <col min="72" max="72" width="9.140625" style="2" customWidth="1"/>
    <col min="73" max="74" width="9.28125" style="2" bestFit="1" customWidth="1"/>
    <col min="75" max="75" width="9.140625" style="2" customWidth="1"/>
    <col min="76" max="76" width="9.28125" style="2" bestFit="1" customWidth="1"/>
    <col min="77" max="77" width="9.140625" style="2" customWidth="1"/>
    <col min="78" max="79" width="9.28125" style="2" bestFit="1" customWidth="1"/>
    <col min="80" max="80" width="9.140625" style="2" customWidth="1"/>
    <col min="81" max="81" width="9.28125" style="2" bestFit="1" customWidth="1"/>
    <col min="82" max="82" width="9.140625" style="2" customWidth="1"/>
    <col min="83" max="84" width="9.28125" style="2" bestFit="1" customWidth="1"/>
    <col min="85" max="85" width="9.140625" style="2" customWidth="1"/>
    <col min="86" max="86" width="9.28125" style="2" bestFit="1" customWidth="1"/>
    <col min="87" max="87" width="9.140625" style="2" customWidth="1"/>
    <col min="88" max="89" width="9.28125" style="2" bestFit="1" customWidth="1"/>
    <col min="90" max="90" width="9.140625" style="2" customWidth="1"/>
    <col min="91" max="91" width="9.28125" style="2" bestFit="1" customWidth="1"/>
    <col min="92" max="92" width="9.140625" style="2" customWidth="1"/>
    <col min="93" max="94" width="9.28125" style="2" bestFit="1" customWidth="1"/>
    <col min="95" max="95" width="9.140625" style="2" customWidth="1"/>
    <col min="96" max="96" width="9.28125" style="2" bestFit="1" customWidth="1"/>
    <col min="97" max="97" width="9.140625" style="2" customWidth="1"/>
    <col min="98" max="99" width="9.28125" style="2" bestFit="1" customWidth="1"/>
    <col min="100" max="100" width="9.140625" style="2" customWidth="1"/>
    <col min="101" max="101" width="9.28125" style="2" bestFit="1" customWidth="1"/>
    <col min="102" max="102" width="9.140625" style="2" customWidth="1"/>
    <col min="103" max="104" width="9.28125" style="2" bestFit="1" customWidth="1"/>
    <col min="105" max="105" width="9.140625" style="2" customWidth="1"/>
    <col min="106" max="106" width="9.28125" style="2" bestFit="1" customWidth="1"/>
    <col min="107" max="107" width="9.140625" style="2" customWidth="1"/>
    <col min="108" max="109" width="9.28125" style="2" bestFit="1" customWidth="1"/>
    <col min="110" max="110" width="9.140625" style="2" customWidth="1"/>
    <col min="111" max="111" width="9.28125" style="2" bestFit="1" customWidth="1"/>
    <col min="112" max="112" width="9.140625" style="2" customWidth="1"/>
    <col min="113" max="114" width="9.28125" style="2" bestFit="1" customWidth="1"/>
    <col min="115" max="115" width="9.140625" style="2" customWidth="1"/>
    <col min="116" max="116" width="9.28125" style="2" bestFit="1" customWidth="1"/>
    <col min="117" max="117" width="9.140625" style="2" customWidth="1"/>
    <col min="118" max="119" width="9.28125" style="2" bestFit="1" customWidth="1"/>
    <col min="120" max="120" width="9.140625" style="2" customWidth="1"/>
    <col min="121" max="121" width="9.28125" style="2" bestFit="1" customWidth="1"/>
    <col min="122" max="122" width="9.140625" style="2" customWidth="1"/>
    <col min="123" max="124" width="9.28125" style="2" bestFit="1" customWidth="1"/>
    <col min="125" max="125" width="9.140625" style="2" customWidth="1"/>
    <col min="126" max="126" width="9.28125" style="2" bestFit="1" customWidth="1"/>
    <col min="127" max="127" width="9.140625" style="2" customWidth="1"/>
    <col min="128" max="129" width="9.28125" style="2" bestFit="1" customWidth="1"/>
    <col min="130" max="130" width="9.140625" style="2" customWidth="1"/>
    <col min="131" max="131" width="9.28125" style="2" bestFit="1" customWidth="1"/>
    <col min="132" max="132" width="9.140625" style="2" customWidth="1"/>
    <col min="133" max="134" width="9.28125" style="2" bestFit="1" customWidth="1"/>
    <col min="135" max="135" width="9.140625" style="2" customWidth="1"/>
    <col min="136" max="136" width="9.28125" style="2" bestFit="1" customWidth="1"/>
    <col min="137" max="137" width="9.140625" style="2" customWidth="1"/>
    <col min="138" max="139" width="9.28125" style="2" bestFit="1" customWidth="1"/>
    <col min="140" max="140" width="9.140625" style="2" customWidth="1"/>
    <col min="141" max="141" width="9.28125" style="2" bestFit="1" customWidth="1"/>
    <col min="142" max="142" width="9.140625" style="2" customWidth="1"/>
    <col min="143" max="144" width="9.28125" style="2" bestFit="1" customWidth="1"/>
    <col min="145" max="145" width="9.140625" style="2" customWidth="1"/>
    <col min="146" max="146" width="9.28125" style="2" bestFit="1" customWidth="1"/>
    <col min="147" max="147" width="9.140625" style="2" customWidth="1"/>
    <col min="148" max="149" width="9.28125" style="2" bestFit="1" customWidth="1"/>
    <col min="150" max="150" width="9.140625" style="2" customWidth="1"/>
    <col min="151" max="151" width="9.28125" style="2" bestFit="1" customWidth="1"/>
    <col min="152" max="152" width="9.140625" style="2" customWidth="1"/>
    <col min="153" max="154" width="9.28125" style="2" bestFit="1" customWidth="1"/>
    <col min="155" max="155" width="9.140625" style="2" customWidth="1"/>
    <col min="156" max="156" width="9.28125" style="2" bestFit="1" customWidth="1"/>
    <col min="157" max="157" width="9.140625" style="2" customWidth="1"/>
    <col min="158" max="159" width="9.28125" style="2" bestFit="1" customWidth="1"/>
    <col min="160" max="160" width="9.140625" style="2" customWidth="1"/>
    <col min="161" max="161" width="9.28125" style="2" bestFit="1" customWidth="1"/>
    <col min="162" max="162" width="9.140625" style="2" customWidth="1"/>
    <col min="163" max="164" width="9.28125" style="2" bestFit="1" customWidth="1"/>
    <col min="165" max="165" width="9.140625" style="2" customWidth="1"/>
    <col min="166" max="166" width="9.28125" style="2" bestFit="1" customWidth="1"/>
    <col min="167" max="167" width="9.140625" style="2" customWidth="1"/>
    <col min="168" max="169" width="9.28125" style="2" bestFit="1" customWidth="1"/>
    <col min="170" max="170" width="9.140625" style="2" customWidth="1"/>
    <col min="171" max="171" width="9.28125" style="2" bestFit="1" customWidth="1"/>
    <col min="172" max="172" width="9.140625" style="2" customWidth="1"/>
    <col min="173" max="174" width="9.28125" style="2" bestFit="1" customWidth="1"/>
    <col min="175" max="175" width="9.140625" style="2" customWidth="1"/>
    <col min="176" max="176" width="9.28125" style="2" bestFit="1" customWidth="1"/>
    <col min="177" max="177" width="9.140625" style="2" customWidth="1"/>
    <col min="178" max="179" width="9.28125" style="2" bestFit="1" customWidth="1"/>
    <col min="180" max="16384" width="9.140625" style="2" customWidth="1"/>
  </cols>
  <sheetData>
    <row r="1" spans="1:48" ht="9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60</v>
      </c>
      <c r="H1" s="1" t="s">
        <v>19</v>
      </c>
      <c r="I1" s="1" t="s">
        <v>20</v>
      </c>
      <c r="J1" s="1" t="s">
        <v>21</v>
      </c>
      <c r="K1" s="1" t="s">
        <v>22</v>
      </c>
      <c r="L1" s="1" t="s">
        <v>23</v>
      </c>
      <c r="M1" s="1" t="s">
        <v>24</v>
      </c>
      <c r="N1" s="1" t="s">
        <v>66</v>
      </c>
      <c r="O1" s="2" t="s">
        <v>59</v>
      </c>
      <c r="P1" s="2" t="s">
        <v>32</v>
      </c>
      <c r="R1" s="2" t="s">
        <v>62</v>
      </c>
      <c r="S1" s="2" t="s">
        <v>61</v>
      </c>
      <c r="T1" s="3" t="s">
        <v>68</v>
      </c>
      <c r="U1" s="2" t="s">
        <v>71</v>
      </c>
      <c r="V1" s="2" t="s">
        <v>63</v>
      </c>
      <c r="W1" s="2" t="s">
        <v>69</v>
      </c>
      <c r="AE1" s="2" t="s">
        <v>64</v>
      </c>
      <c r="AG1" s="2" t="s">
        <v>65</v>
      </c>
      <c r="AH1" s="2" t="s">
        <v>67</v>
      </c>
      <c r="AJ1" s="2">
        <v>10</v>
      </c>
      <c r="AK1" s="2">
        <v>11</v>
      </c>
      <c r="AL1" s="2">
        <v>12</v>
      </c>
      <c r="AM1" s="2">
        <v>13</v>
      </c>
      <c r="AN1" s="2">
        <v>14</v>
      </c>
      <c r="AO1" s="2">
        <v>15</v>
      </c>
      <c r="AP1" s="2">
        <v>10</v>
      </c>
      <c r="AQ1" s="2">
        <v>11</v>
      </c>
      <c r="AR1" s="2">
        <v>12</v>
      </c>
      <c r="AS1" s="2">
        <v>13</v>
      </c>
      <c r="AT1" s="2">
        <v>14</v>
      </c>
      <c r="AU1" s="2">
        <v>15</v>
      </c>
      <c r="AV1" s="2" t="s">
        <v>70</v>
      </c>
    </row>
    <row r="2" spans="1:48" ht="9.75">
      <c r="A2" s="1" t="s">
        <v>6</v>
      </c>
      <c r="B2" s="1">
        <v>1</v>
      </c>
      <c r="C2" s="1">
        <v>2</v>
      </c>
      <c r="D2" s="1">
        <f aca="true" t="shared" si="0" ref="D2:D37">B2/(B2+C2)</f>
        <v>0.3333333333333333</v>
      </c>
      <c r="E2" s="1">
        <f>D95</f>
        <v>1</v>
      </c>
      <c r="F2" s="1">
        <v>17</v>
      </c>
      <c r="G2" s="1">
        <f>RANK(N2,($N$2,$N$3,$N$13,$N$17,$N$21,$N$23),0)</f>
        <v>1</v>
      </c>
      <c r="H2" s="1">
        <f>A95</f>
        <v>30</v>
      </c>
      <c r="I2" s="1">
        <f aca="true" t="shared" si="1" ref="I2:I39">H2/(B2+C2)</f>
        <v>10</v>
      </c>
      <c r="J2" s="1">
        <f>C95</f>
        <v>29</v>
      </c>
      <c r="K2" s="1">
        <f aca="true" t="shared" si="2" ref="K2:K39">J2/(B2+C2)</f>
        <v>9.666666666666666</v>
      </c>
      <c r="L2" s="1">
        <f aca="true" t="shared" si="3" ref="L2:L37">H2-J2</f>
        <v>1</v>
      </c>
      <c r="M2" s="1">
        <f aca="true" t="shared" si="4" ref="M2:M37">I2-K2</f>
        <v>0.3333333333333339</v>
      </c>
      <c r="N2" s="1">
        <f aca="true" t="shared" si="5" ref="N2:N37">(E2-(F2*0.0000001))</f>
        <v>0.9999983</v>
      </c>
      <c r="O2" s="2">
        <f aca="true" t="shared" si="6" ref="O2:O37">IF(AH2=17,"out",AH2)</f>
        <v>16</v>
      </c>
      <c r="P2" s="2">
        <f aca="true" t="shared" si="7" ref="P2:P37">SUM(I2+K2)</f>
        <v>19.666666666666664</v>
      </c>
      <c r="R2" s="2">
        <f aca="true" t="shared" si="8" ref="R2:R37">IF(B2&gt;0,1,0)</f>
        <v>1</v>
      </c>
      <c r="S2" s="2" t="b">
        <f aca="true" t="shared" si="9" ref="S2:S37">AND(G2=1,R2&gt;0)</f>
        <v>1</v>
      </c>
      <c r="T2" s="2" t="b">
        <f aca="true" t="shared" si="10" ref="T2:T37">AND(F2&lt;11,R2&gt;0)</f>
        <v>0</v>
      </c>
      <c r="U2" s="2" t="b">
        <f aca="true" t="shared" si="11" ref="U2:U37">OR(S2=TRUE,T2=TRUE)</f>
        <v>1</v>
      </c>
      <c r="V2" s="2">
        <f aca="true" t="shared" si="12" ref="V2:V37">IF(U2=TRUE,1,0)</f>
        <v>1</v>
      </c>
      <c r="W2" s="2" t="b">
        <f aca="true" t="shared" si="13" ref="W2:W37">AND(R2&gt;0,V2=0,$V$39&lt;16)</f>
        <v>0</v>
      </c>
      <c r="X2" s="2">
        <f aca="true" t="shared" si="14" ref="X2:X26">IF(W2=TRUE,F2,100)</f>
        <v>100</v>
      </c>
      <c r="Y2" s="2">
        <f aca="true" t="shared" si="15" ref="Y2:Y37">RANK(X2,$X$2:$X$37,1)</f>
        <v>11</v>
      </c>
      <c r="AE2" s="2" t="b">
        <f aca="true" t="shared" si="16" ref="AE2:AE37">OR(V2=1,AV2=1)</f>
        <v>1</v>
      </c>
      <c r="AF2" s="2">
        <f aca="true" t="shared" si="17" ref="AF2:AF37">IF(AE2=TRUE,1,0)</f>
        <v>1</v>
      </c>
      <c r="AG2" s="2">
        <f aca="true" t="shared" si="18" ref="AG2:AG37">IF(AF2&gt;0,F2,100)</f>
        <v>17</v>
      </c>
      <c r="AH2" s="2">
        <f aca="true" t="shared" si="19" ref="AH2:AH37">RANK(AG2,$AG$2:$AG$37,1)</f>
        <v>16</v>
      </c>
      <c r="AJ2" s="2" t="b">
        <f aca="true" t="shared" si="20" ref="AJ2:AJ37">AND($V$39=10,Y2&lt;7)</f>
        <v>0</v>
      </c>
      <c r="AK2" s="2" t="b">
        <f aca="true" t="shared" si="21" ref="AK2:AK37">AND($V$39=11,Y2&lt;6)</f>
        <v>0</v>
      </c>
      <c r="AL2" s="2" t="b">
        <f aca="true" t="shared" si="22" ref="AL2:AL37">AND($V$39=12,Y2&lt;5)</f>
        <v>0</v>
      </c>
      <c r="AM2" s="2" t="b">
        <f aca="true" t="shared" si="23" ref="AM2:AM37">AND($V$39=13,Y2&lt;4)</f>
        <v>0</v>
      </c>
      <c r="AN2" s="2" t="b">
        <f aca="true" t="shared" si="24" ref="AN2:AN37">AND($V$39=14,Y2&lt;3)</f>
        <v>0</v>
      </c>
      <c r="AO2" s="2" t="b">
        <f aca="true" t="shared" si="25" ref="AO2:AO37">AND($V$39=15,Y2&lt;2)</f>
        <v>0</v>
      </c>
      <c r="AP2" s="2">
        <f aca="true" t="shared" si="26" ref="AP2:AP18">IF(AJ2=TRUE,1,0)</f>
        <v>0</v>
      </c>
      <c r="AQ2" s="2">
        <f aca="true" t="shared" si="27" ref="AQ2:AQ18">IF(AK2=TRUE,1,0)</f>
        <v>0</v>
      </c>
      <c r="AR2" s="2">
        <f aca="true" t="shared" si="28" ref="AR2:AR18">IF(AL2=TRUE,1,0)</f>
        <v>0</v>
      </c>
      <c r="AS2" s="2">
        <f aca="true" t="shared" si="29" ref="AS2:AS18">IF(AM2=TRUE,1,0)</f>
        <v>0</v>
      </c>
      <c r="AT2" s="2">
        <f aca="true" t="shared" si="30" ref="AT2:AT18">IF(AN2=TRUE,1,0)</f>
        <v>0</v>
      </c>
      <c r="AU2" s="2">
        <f aca="true" t="shared" si="31" ref="AU2:AU18">IF(AO2=TRUE,1,0)</f>
        <v>0</v>
      </c>
      <c r="AV2" s="2">
        <f aca="true" t="shared" si="32" ref="AV2:AV37">SUM(AP2:AU2)</f>
        <v>0</v>
      </c>
    </row>
    <row r="3" spans="1:48" ht="9.75">
      <c r="A3" s="1" t="s">
        <v>36</v>
      </c>
      <c r="B3" s="1">
        <v>0</v>
      </c>
      <c r="C3" s="1">
        <v>0</v>
      </c>
      <c r="D3" s="1" t="e">
        <f t="shared" si="0"/>
        <v>#DIV/0!</v>
      </c>
      <c r="E3" s="1">
        <f>I95</f>
        <v>0</v>
      </c>
      <c r="F3" s="1">
        <v>25</v>
      </c>
      <c r="G3" s="1">
        <f>RANK(N3,($N$2,$N$3,$N$13,$N$17,$N$21,$N$23),0)</f>
        <v>3</v>
      </c>
      <c r="H3" s="1">
        <f>F95</f>
        <v>0</v>
      </c>
      <c r="I3" s="1" t="e">
        <f t="shared" si="1"/>
        <v>#DIV/0!</v>
      </c>
      <c r="J3" s="1">
        <f>H95</f>
        <v>0</v>
      </c>
      <c r="K3" s="1" t="e">
        <f t="shared" si="2"/>
        <v>#DIV/0!</v>
      </c>
      <c r="L3" s="1">
        <f t="shared" si="3"/>
        <v>0</v>
      </c>
      <c r="M3" s="1" t="e">
        <f t="shared" si="4"/>
        <v>#DIV/0!</v>
      </c>
      <c r="N3" s="1">
        <f t="shared" si="5"/>
        <v>-2.4999999999999998E-06</v>
      </c>
      <c r="O3" s="2" t="str">
        <f t="shared" si="6"/>
        <v>out</v>
      </c>
      <c r="P3" s="2" t="e">
        <f t="shared" si="7"/>
        <v>#DIV/0!</v>
      </c>
      <c r="R3" s="2">
        <f t="shared" si="8"/>
        <v>0</v>
      </c>
      <c r="S3" s="2" t="b">
        <f t="shared" si="9"/>
        <v>0</v>
      </c>
      <c r="T3" s="2" t="b">
        <f t="shared" si="10"/>
        <v>0</v>
      </c>
      <c r="U3" s="2" t="b">
        <f t="shared" si="11"/>
        <v>0</v>
      </c>
      <c r="V3" s="2">
        <f t="shared" si="12"/>
        <v>0</v>
      </c>
      <c r="W3" s="2" t="b">
        <f t="shared" si="13"/>
        <v>0</v>
      </c>
      <c r="X3" s="2">
        <f t="shared" si="14"/>
        <v>100</v>
      </c>
      <c r="Y3" s="2">
        <f t="shared" si="15"/>
        <v>11</v>
      </c>
      <c r="AE3" s="2" t="b">
        <f t="shared" si="16"/>
        <v>0</v>
      </c>
      <c r="AF3" s="2">
        <f t="shared" si="17"/>
        <v>0</v>
      </c>
      <c r="AG3" s="2">
        <f t="shared" si="18"/>
        <v>100</v>
      </c>
      <c r="AH3" s="2">
        <f t="shared" si="19"/>
        <v>17</v>
      </c>
      <c r="AJ3" s="2" t="b">
        <f t="shared" si="20"/>
        <v>0</v>
      </c>
      <c r="AK3" s="2" t="b">
        <f t="shared" si="21"/>
        <v>0</v>
      </c>
      <c r="AL3" s="2" t="b">
        <f t="shared" si="22"/>
        <v>0</v>
      </c>
      <c r="AM3" s="2" t="b">
        <f t="shared" si="23"/>
        <v>0</v>
      </c>
      <c r="AN3" s="2" t="b">
        <f t="shared" si="24"/>
        <v>0</v>
      </c>
      <c r="AO3" s="2" t="b">
        <f t="shared" si="25"/>
        <v>0</v>
      </c>
      <c r="AP3" s="2">
        <f t="shared" si="26"/>
        <v>0</v>
      </c>
      <c r="AQ3" s="2">
        <f t="shared" si="27"/>
        <v>0</v>
      </c>
      <c r="AR3" s="2">
        <f t="shared" si="28"/>
        <v>0</v>
      </c>
      <c r="AS3" s="2">
        <f t="shared" si="29"/>
        <v>0</v>
      </c>
      <c r="AT3" s="2">
        <f t="shared" si="30"/>
        <v>0</v>
      </c>
      <c r="AU3" s="2">
        <f t="shared" si="31"/>
        <v>0</v>
      </c>
      <c r="AV3" s="2">
        <f t="shared" si="32"/>
        <v>0</v>
      </c>
    </row>
    <row r="4" spans="1:48" ht="9.75">
      <c r="A4" s="1" t="s">
        <v>7</v>
      </c>
      <c r="B4" s="1">
        <v>3</v>
      </c>
      <c r="C4" s="1">
        <v>2</v>
      </c>
      <c r="D4" s="1">
        <f t="shared" si="0"/>
        <v>0.6</v>
      </c>
      <c r="E4" s="1">
        <f>N95</f>
        <v>2</v>
      </c>
      <c r="F4" s="1">
        <v>11</v>
      </c>
      <c r="G4" s="1">
        <f>RANK(N4,($N$4,$N$7,$N$8,$N$9,$N$19,$N$24),0)</f>
        <v>3</v>
      </c>
      <c r="H4" s="1">
        <f>K95</f>
        <v>13</v>
      </c>
      <c r="I4" s="1">
        <f t="shared" si="1"/>
        <v>2.6</v>
      </c>
      <c r="J4" s="1">
        <f>M95</f>
        <v>25</v>
      </c>
      <c r="K4" s="1">
        <f t="shared" si="2"/>
        <v>5</v>
      </c>
      <c r="L4" s="1">
        <f t="shared" si="3"/>
        <v>-12</v>
      </c>
      <c r="M4" s="1">
        <f t="shared" si="4"/>
        <v>-2.4</v>
      </c>
      <c r="N4" s="1">
        <f t="shared" si="5"/>
        <v>1.9999989</v>
      </c>
      <c r="O4" s="2">
        <f t="shared" si="6"/>
        <v>11</v>
      </c>
      <c r="P4" s="2">
        <f t="shared" si="7"/>
        <v>7.6</v>
      </c>
      <c r="R4" s="2">
        <f t="shared" si="8"/>
        <v>1</v>
      </c>
      <c r="S4" s="2" t="b">
        <f t="shared" si="9"/>
        <v>0</v>
      </c>
      <c r="T4" s="2" t="b">
        <f t="shared" si="10"/>
        <v>0</v>
      </c>
      <c r="U4" s="2" t="b">
        <f t="shared" si="11"/>
        <v>0</v>
      </c>
      <c r="V4" s="2">
        <f t="shared" si="12"/>
        <v>0</v>
      </c>
      <c r="W4" s="2" t="b">
        <f t="shared" si="13"/>
        <v>1</v>
      </c>
      <c r="X4" s="2">
        <f t="shared" si="14"/>
        <v>11</v>
      </c>
      <c r="Y4" s="2">
        <f t="shared" si="15"/>
        <v>1</v>
      </c>
      <c r="AE4" s="2" t="b">
        <f t="shared" si="16"/>
        <v>1</v>
      </c>
      <c r="AF4" s="2">
        <f t="shared" si="17"/>
        <v>1</v>
      </c>
      <c r="AG4" s="2">
        <f t="shared" si="18"/>
        <v>11</v>
      </c>
      <c r="AH4" s="2">
        <f t="shared" si="19"/>
        <v>11</v>
      </c>
      <c r="AJ4" s="2" t="b">
        <f t="shared" si="20"/>
        <v>0</v>
      </c>
      <c r="AK4" s="2" t="b">
        <f t="shared" si="21"/>
        <v>1</v>
      </c>
      <c r="AL4" s="2" t="b">
        <f t="shared" si="22"/>
        <v>0</v>
      </c>
      <c r="AM4" s="2" t="b">
        <f t="shared" si="23"/>
        <v>0</v>
      </c>
      <c r="AN4" s="2" t="b">
        <f t="shared" si="24"/>
        <v>0</v>
      </c>
      <c r="AO4" s="2" t="b">
        <f t="shared" si="25"/>
        <v>0</v>
      </c>
      <c r="AP4" s="2">
        <f t="shared" si="26"/>
        <v>0</v>
      </c>
      <c r="AQ4" s="2">
        <f t="shared" si="27"/>
        <v>1</v>
      </c>
      <c r="AR4" s="2">
        <f t="shared" si="28"/>
        <v>0</v>
      </c>
      <c r="AS4" s="2">
        <f t="shared" si="29"/>
        <v>0</v>
      </c>
      <c r="AT4" s="2">
        <f t="shared" si="30"/>
        <v>0</v>
      </c>
      <c r="AU4" s="2">
        <f t="shared" si="31"/>
        <v>0</v>
      </c>
      <c r="AV4" s="2">
        <f t="shared" si="32"/>
        <v>1</v>
      </c>
    </row>
    <row r="5" spans="1:48" ht="9.75">
      <c r="A5" s="1" t="s">
        <v>8</v>
      </c>
      <c r="B5" s="1">
        <v>2</v>
      </c>
      <c r="C5" s="1">
        <v>1</v>
      </c>
      <c r="D5" s="1">
        <f t="shared" si="0"/>
        <v>0.6666666666666666</v>
      </c>
      <c r="E5" s="1">
        <f>S95</f>
        <v>2</v>
      </c>
      <c r="F5" s="1">
        <v>19</v>
      </c>
      <c r="G5" s="1">
        <f>RANK(N5,($N$5,$N$16,$N$31,$N$33,$N$35,$N$37),0)</f>
        <v>3</v>
      </c>
      <c r="H5" s="1">
        <f>P95</f>
        <v>5</v>
      </c>
      <c r="I5" s="1">
        <f t="shared" si="1"/>
        <v>1.6666666666666667</v>
      </c>
      <c r="J5" s="1">
        <f>R95</f>
        <v>4</v>
      </c>
      <c r="K5" s="1">
        <f t="shared" si="2"/>
        <v>1.3333333333333333</v>
      </c>
      <c r="L5" s="1">
        <f t="shared" si="3"/>
        <v>1</v>
      </c>
      <c r="M5" s="1">
        <f t="shared" si="4"/>
        <v>0.3333333333333335</v>
      </c>
      <c r="N5" s="1">
        <f t="shared" si="5"/>
        <v>1.9999981</v>
      </c>
      <c r="O5" s="2" t="str">
        <f t="shared" si="6"/>
        <v>out</v>
      </c>
      <c r="P5" s="2">
        <f t="shared" si="7"/>
        <v>3</v>
      </c>
      <c r="R5" s="2">
        <f t="shared" si="8"/>
        <v>1</v>
      </c>
      <c r="S5" s="2" t="b">
        <f t="shared" si="9"/>
        <v>0</v>
      </c>
      <c r="T5" s="2" t="b">
        <f t="shared" si="10"/>
        <v>0</v>
      </c>
      <c r="U5" s="2" t="b">
        <f t="shared" si="11"/>
        <v>0</v>
      </c>
      <c r="V5" s="2">
        <f t="shared" si="12"/>
        <v>0</v>
      </c>
      <c r="W5" s="2" t="b">
        <f t="shared" si="13"/>
        <v>1</v>
      </c>
      <c r="X5" s="2">
        <f t="shared" si="14"/>
        <v>19</v>
      </c>
      <c r="Y5" s="2">
        <f t="shared" si="15"/>
        <v>7</v>
      </c>
      <c r="AE5" s="2" t="b">
        <f t="shared" si="16"/>
        <v>0</v>
      </c>
      <c r="AF5" s="2">
        <f t="shared" si="17"/>
        <v>0</v>
      </c>
      <c r="AG5" s="2">
        <f t="shared" si="18"/>
        <v>100</v>
      </c>
      <c r="AH5" s="2">
        <f t="shared" si="19"/>
        <v>17</v>
      </c>
      <c r="AJ5" s="2" t="b">
        <f t="shared" si="20"/>
        <v>0</v>
      </c>
      <c r="AK5" s="2" t="b">
        <f t="shared" si="21"/>
        <v>0</v>
      </c>
      <c r="AL5" s="2" t="b">
        <f t="shared" si="22"/>
        <v>0</v>
      </c>
      <c r="AM5" s="2" t="b">
        <f t="shared" si="23"/>
        <v>0</v>
      </c>
      <c r="AN5" s="2" t="b">
        <f t="shared" si="24"/>
        <v>0</v>
      </c>
      <c r="AO5" s="2" t="b">
        <f t="shared" si="25"/>
        <v>0</v>
      </c>
      <c r="AP5" s="2">
        <f t="shared" si="26"/>
        <v>0</v>
      </c>
      <c r="AQ5" s="2">
        <f t="shared" si="27"/>
        <v>0</v>
      </c>
      <c r="AR5" s="2">
        <f t="shared" si="28"/>
        <v>0</v>
      </c>
      <c r="AS5" s="2">
        <f t="shared" si="29"/>
        <v>0</v>
      </c>
      <c r="AT5" s="2">
        <f t="shared" si="30"/>
        <v>0</v>
      </c>
      <c r="AU5" s="2">
        <f t="shared" si="31"/>
        <v>0</v>
      </c>
      <c r="AV5" s="2">
        <f t="shared" si="32"/>
        <v>0</v>
      </c>
    </row>
    <row r="6" spans="1:48" ht="9.75">
      <c r="A6" s="1" t="s">
        <v>52</v>
      </c>
      <c r="B6" s="1">
        <v>1</v>
      </c>
      <c r="C6" s="1">
        <v>5</v>
      </c>
      <c r="D6" s="1">
        <f t="shared" si="0"/>
        <v>0.16666666666666666</v>
      </c>
      <c r="E6" s="1">
        <f>X95</f>
        <v>0</v>
      </c>
      <c r="F6" s="1">
        <v>18</v>
      </c>
      <c r="G6" s="1">
        <f>RANK(N6,($N$6,$N$10,$N$20,$N$22,$N$27,$N$28),0)</f>
        <v>5</v>
      </c>
      <c r="H6" s="1">
        <f>U95</f>
        <v>28</v>
      </c>
      <c r="I6" s="1">
        <f t="shared" si="1"/>
        <v>4.666666666666667</v>
      </c>
      <c r="J6" s="1">
        <f>W95</f>
        <v>56</v>
      </c>
      <c r="K6" s="1">
        <f t="shared" si="2"/>
        <v>9.333333333333334</v>
      </c>
      <c r="L6" s="1">
        <f t="shared" si="3"/>
        <v>-28</v>
      </c>
      <c r="M6" s="1">
        <f t="shared" si="4"/>
        <v>-4.666666666666667</v>
      </c>
      <c r="N6" s="1">
        <f t="shared" si="5"/>
        <v>-1.8E-06</v>
      </c>
      <c r="O6" s="2" t="str">
        <f t="shared" si="6"/>
        <v>out</v>
      </c>
      <c r="P6" s="2">
        <f t="shared" si="7"/>
        <v>14</v>
      </c>
      <c r="R6" s="2">
        <f t="shared" si="8"/>
        <v>1</v>
      </c>
      <c r="S6" s="2" t="b">
        <f t="shared" si="9"/>
        <v>0</v>
      </c>
      <c r="T6" s="2" t="b">
        <f t="shared" si="10"/>
        <v>0</v>
      </c>
      <c r="U6" s="2" t="b">
        <f t="shared" si="11"/>
        <v>0</v>
      </c>
      <c r="V6" s="2">
        <f t="shared" si="12"/>
        <v>0</v>
      </c>
      <c r="W6" s="2" t="b">
        <f t="shared" si="13"/>
        <v>1</v>
      </c>
      <c r="X6" s="2">
        <f t="shared" si="14"/>
        <v>18</v>
      </c>
      <c r="Y6" s="2">
        <f t="shared" si="15"/>
        <v>6</v>
      </c>
      <c r="AE6" s="2" t="b">
        <f t="shared" si="16"/>
        <v>0</v>
      </c>
      <c r="AF6" s="2">
        <f t="shared" si="17"/>
        <v>0</v>
      </c>
      <c r="AG6" s="2">
        <f t="shared" si="18"/>
        <v>100</v>
      </c>
      <c r="AH6" s="2">
        <f t="shared" si="19"/>
        <v>17</v>
      </c>
      <c r="AJ6" s="2" t="b">
        <f t="shared" si="20"/>
        <v>0</v>
      </c>
      <c r="AK6" s="2" t="b">
        <f t="shared" si="21"/>
        <v>0</v>
      </c>
      <c r="AL6" s="2" t="b">
        <f t="shared" si="22"/>
        <v>0</v>
      </c>
      <c r="AM6" s="2" t="b">
        <f t="shared" si="23"/>
        <v>0</v>
      </c>
      <c r="AN6" s="2" t="b">
        <f t="shared" si="24"/>
        <v>0</v>
      </c>
      <c r="AO6" s="2" t="b">
        <f t="shared" si="25"/>
        <v>0</v>
      </c>
      <c r="AP6" s="2">
        <f t="shared" si="26"/>
        <v>0</v>
      </c>
      <c r="AQ6" s="2">
        <f t="shared" si="27"/>
        <v>0</v>
      </c>
      <c r="AR6" s="2">
        <f t="shared" si="28"/>
        <v>0</v>
      </c>
      <c r="AS6" s="2">
        <f t="shared" si="29"/>
        <v>0</v>
      </c>
      <c r="AT6" s="2">
        <f t="shared" si="30"/>
        <v>0</v>
      </c>
      <c r="AU6" s="2">
        <f t="shared" si="31"/>
        <v>0</v>
      </c>
      <c r="AV6" s="2">
        <f t="shared" si="32"/>
        <v>0</v>
      </c>
    </row>
    <row r="7" spans="1:48" ht="9.75">
      <c r="A7" s="1" t="s">
        <v>9</v>
      </c>
      <c r="B7" s="1">
        <v>0</v>
      </c>
      <c r="C7" s="1">
        <v>4</v>
      </c>
      <c r="D7" s="1">
        <f t="shared" si="0"/>
        <v>0</v>
      </c>
      <c r="E7" s="1">
        <f>AC95</f>
        <v>0</v>
      </c>
      <c r="F7" s="1">
        <v>24</v>
      </c>
      <c r="G7" s="1">
        <f>RANK(N7,($N$4,$N$7,$N$8,$N$9,$N$19,$N$24),0)</f>
        <v>5</v>
      </c>
      <c r="H7" s="1">
        <f>Z95</f>
        <v>1</v>
      </c>
      <c r="I7" s="1">
        <f t="shared" si="1"/>
        <v>0.25</v>
      </c>
      <c r="J7" s="1">
        <f>AB95</f>
        <v>11</v>
      </c>
      <c r="K7" s="1">
        <f t="shared" si="2"/>
        <v>2.75</v>
      </c>
      <c r="L7" s="1">
        <f t="shared" si="3"/>
        <v>-10</v>
      </c>
      <c r="M7" s="1">
        <f t="shared" si="4"/>
        <v>-2.5</v>
      </c>
      <c r="N7" s="1">
        <f t="shared" si="5"/>
        <v>-2.4E-06</v>
      </c>
      <c r="O7" s="2" t="str">
        <f t="shared" si="6"/>
        <v>out</v>
      </c>
      <c r="P7" s="2">
        <f t="shared" si="7"/>
        <v>3</v>
      </c>
      <c r="R7" s="2">
        <f t="shared" si="8"/>
        <v>0</v>
      </c>
      <c r="S7" s="2" t="b">
        <f t="shared" si="9"/>
        <v>0</v>
      </c>
      <c r="T7" s="2" t="b">
        <f t="shared" si="10"/>
        <v>0</v>
      </c>
      <c r="U7" s="2" t="b">
        <f t="shared" si="11"/>
        <v>0</v>
      </c>
      <c r="V7" s="2">
        <f t="shared" si="12"/>
        <v>0</v>
      </c>
      <c r="W7" s="2" t="b">
        <f t="shared" si="13"/>
        <v>0</v>
      </c>
      <c r="X7" s="2">
        <f t="shared" si="14"/>
        <v>100</v>
      </c>
      <c r="Y7" s="2">
        <f t="shared" si="15"/>
        <v>11</v>
      </c>
      <c r="AE7" s="2" t="b">
        <f t="shared" si="16"/>
        <v>0</v>
      </c>
      <c r="AF7" s="2">
        <f t="shared" si="17"/>
        <v>0</v>
      </c>
      <c r="AG7" s="2">
        <f t="shared" si="18"/>
        <v>100</v>
      </c>
      <c r="AH7" s="2">
        <f t="shared" si="19"/>
        <v>17</v>
      </c>
      <c r="AJ7" s="2" t="b">
        <f t="shared" si="20"/>
        <v>0</v>
      </c>
      <c r="AK7" s="2" t="b">
        <f t="shared" si="21"/>
        <v>0</v>
      </c>
      <c r="AL7" s="2" t="b">
        <f t="shared" si="22"/>
        <v>0</v>
      </c>
      <c r="AM7" s="2" t="b">
        <f t="shared" si="23"/>
        <v>0</v>
      </c>
      <c r="AN7" s="2" t="b">
        <f t="shared" si="24"/>
        <v>0</v>
      </c>
      <c r="AO7" s="2" t="b">
        <f t="shared" si="25"/>
        <v>0</v>
      </c>
      <c r="AP7" s="2">
        <f t="shared" si="26"/>
        <v>0</v>
      </c>
      <c r="AQ7" s="2">
        <f t="shared" si="27"/>
        <v>0</v>
      </c>
      <c r="AR7" s="2">
        <f t="shared" si="28"/>
        <v>0</v>
      </c>
      <c r="AS7" s="2">
        <f t="shared" si="29"/>
        <v>0</v>
      </c>
      <c r="AT7" s="2">
        <f t="shared" si="30"/>
        <v>0</v>
      </c>
      <c r="AU7" s="2">
        <f t="shared" si="31"/>
        <v>0</v>
      </c>
      <c r="AV7" s="2">
        <f t="shared" si="32"/>
        <v>0</v>
      </c>
    </row>
    <row r="8" spans="1:48" ht="9.75">
      <c r="A8" s="1" t="s">
        <v>38</v>
      </c>
      <c r="B8" s="1">
        <v>1</v>
      </c>
      <c r="C8" s="1">
        <v>6</v>
      </c>
      <c r="D8" s="1">
        <f t="shared" si="0"/>
        <v>0.14285714285714285</v>
      </c>
      <c r="E8" s="1">
        <f>AH95</f>
        <v>1</v>
      </c>
      <c r="F8" s="1">
        <v>23</v>
      </c>
      <c r="G8" s="1">
        <f>RANK(N8,($N$4,$N$7,$N$8,$N$9,$N$19,$N$24),0)</f>
        <v>4</v>
      </c>
      <c r="H8" s="1">
        <f>AE95</f>
        <v>9</v>
      </c>
      <c r="I8" s="1">
        <f t="shared" si="1"/>
        <v>1.2857142857142858</v>
      </c>
      <c r="J8" s="1">
        <f>AG95</f>
        <v>18</v>
      </c>
      <c r="K8" s="1">
        <f t="shared" si="2"/>
        <v>2.5714285714285716</v>
      </c>
      <c r="L8" s="1">
        <f t="shared" si="3"/>
        <v>-9</v>
      </c>
      <c r="M8" s="1">
        <f t="shared" si="4"/>
        <v>-1.2857142857142858</v>
      </c>
      <c r="N8" s="1">
        <f t="shared" si="5"/>
        <v>0.9999977</v>
      </c>
      <c r="O8" s="2" t="str">
        <f t="shared" si="6"/>
        <v>out</v>
      </c>
      <c r="P8" s="2">
        <f t="shared" si="7"/>
        <v>3.8571428571428577</v>
      </c>
      <c r="R8" s="2">
        <f t="shared" si="8"/>
        <v>1</v>
      </c>
      <c r="S8" s="2" t="b">
        <f t="shared" si="9"/>
        <v>0</v>
      </c>
      <c r="T8" s="2" t="b">
        <f t="shared" si="10"/>
        <v>0</v>
      </c>
      <c r="U8" s="2" t="b">
        <f t="shared" si="11"/>
        <v>0</v>
      </c>
      <c r="V8" s="2">
        <f t="shared" si="12"/>
        <v>0</v>
      </c>
      <c r="W8" s="2" t="b">
        <f t="shared" si="13"/>
        <v>1</v>
      </c>
      <c r="X8" s="2">
        <f t="shared" si="14"/>
        <v>23</v>
      </c>
      <c r="Y8" s="2">
        <f t="shared" si="15"/>
        <v>10</v>
      </c>
      <c r="AE8" s="2" t="b">
        <f t="shared" si="16"/>
        <v>0</v>
      </c>
      <c r="AF8" s="2">
        <f t="shared" si="17"/>
        <v>0</v>
      </c>
      <c r="AG8" s="2">
        <f t="shared" si="18"/>
        <v>100</v>
      </c>
      <c r="AH8" s="2">
        <f t="shared" si="19"/>
        <v>17</v>
      </c>
      <c r="AJ8" s="2" t="b">
        <f t="shared" si="20"/>
        <v>0</v>
      </c>
      <c r="AK8" s="2" t="b">
        <f t="shared" si="21"/>
        <v>0</v>
      </c>
      <c r="AL8" s="2" t="b">
        <f t="shared" si="22"/>
        <v>0</v>
      </c>
      <c r="AM8" s="2" t="b">
        <f t="shared" si="23"/>
        <v>0</v>
      </c>
      <c r="AN8" s="2" t="b">
        <f t="shared" si="24"/>
        <v>0</v>
      </c>
      <c r="AO8" s="2" t="b">
        <f t="shared" si="25"/>
        <v>0</v>
      </c>
      <c r="AP8" s="2">
        <f t="shared" si="26"/>
        <v>0</v>
      </c>
      <c r="AQ8" s="2">
        <f t="shared" si="27"/>
        <v>0</v>
      </c>
      <c r="AR8" s="2">
        <f t="shared" si="28"/>
        <v>0</v>
      </c>
      <c r="AS8" s="2">
        <f t="shared" si="29"/>
        <v>0</v>
      </c>
      <c r="AT8" s="2">
        <f t="shared" si="30"/>
        <v>0</v>
      </c>
      <c r="AU8" s="2">
        <f t="shared" si="31"/>
        <v>0</v>
      </c>
      <c r="AV8" s="2">
        <f t="shared" si="32"/>
        <v>0</v>
      </c>
    </row>
    <row r="9" spans="1:48" ht="9.75">
      <c r="A9" s="1" t="s">
        <v>10</v>
      </c>
      <c r="B9" s="1">
        <v>7</v>
      </c>
      <c r="C9" s="1">
        <v>9</v>
      </c>
      <c r="D9" s="1">
        <f t="shared" si="0"/>
        <v>0.4375</v>
      </c>
      <c r="E9" s="1">
        <f>AM95</f>
        <v>3</v>
      </c>
      <c r="F9" s="1">
        <v>15</v>
      </c>
      <c r="G9" s="1">
        <f>RANK(N9,($N$4,$N$7,$N$8,$N$9,$N$19,$N$24),0)</f>
        <v>2</v>
      </c>
      <c r="H9" s="1">
        <f>AJ95</f>
        <v>36</v>
      </c>
      <c r="I9" s="1">
        <f t="shared" si="1"/>
        <v>2.25</v>
      </c>
      <c r="J9" s="1">
        <f>AL95</f>
        <v>49</v>
      </c>
      <c r="K9" s="1">
        <f t="shared" si="2"/>
        <v>3.0625</v>
      </c>
      <c r="L9" s="1">
        <f t="shared" si="3"/>
        <v>-13</v>
      </c>
      <c r="M9" s="1">
        <f t="shared" si="4"/>
        <v>-0.8125</v>
      </c>
      <c r="N9" s="1">
        <f t="shared" si="5"/>
        <v>2.9999985</v>
      </c>
      <c r="O9" s="2">
        <f t="shared" si="6"/>
        <v>15</v>
      </c>
      <c r="P9" s="2">
        <f t="shared" si="7"/>
        <v>5.3125</v>
      </c>
      <c r="R9" s="2">
        <f t="shared" si="8"/>
        <v>1</v>
      </c>
      <c r="S9" s="2" t="b">
        <f t="shared" si="9"/>
        <v>0</v>
      </c>
      <c r="T9" s="2" t="b">
        <f t="shared" si="10"/>
        <v>0</v>
      </c>
      <c r="U9" s="2" t="b">
        <f t="shared" si="11"/>
        <v>0</v>
      </c>
      <c r="V9" s="2">
        <f t="shared" si="12"/>
        <v>0</v>
      </c>
      <c r="W9" s="2" t="b">
        <f t="shared" si="13"/>
        <v>1</v>
      </c>
      <c r="X9" s="2">
        <f t="shared" si="14"/>
        <v>15</v>
      </c>
      <c r="Y9" s="2">
        <f t="shared" si="15"/>
        <v>5</v>
      </c>
      <c r="AE9" s="2" t="b">
        <f t="shared" si="16"/>
        <v>1</v>
      </c>
      <c r="AF9" s="2">
        <f t="shared" si="17"/>
        <v>1</v>
      </c>
      <c r="AG9" s="2">
        <f t="shared" si="18"/>
        <v>15</v>
      </c>
      <c r="AH9" s="2">
        <f t="shared" si="19"/>
        <v>15</v>
      </c>
      <c r="AJ9" s="2" t="b">
        <f t="shared" si="20"/>
        <v>0</v>
      </c>
      <c r="AK9" s="2" t="b">
        <f t="shared" si="21"/>
        <v>1</v>
      </c>
      <c r="AL9" s="2" t="b">
        <f t="shared" si="22"/>
        <v>0</v>
      </c>
      <c r="AM9" s="2" t="b">
        <f t="shared" si="23"/>
        <v>0</v>
      </c>
      <c r="AN9" s="2" t="b">
        <f t="shared" si="24"/>
        <v>0</v>
      </c>
      <c r="AO9" s="2" t="b">
        <f t="shared" si="25"/>
        <v>0</v>
      </c>
      <c r="AP9" s="2">
        <f t="shared" si="26"/>
        <v>0</v>
      </c>
      <c r="AQ9" s="2">
        <f t="shared" si="27"/>
        <v>1</v>
      </c>
      <c r="AR9" s="2">
        <f t="shared" si="28"/>
        <v>0</v>
      </c>
      <c r="AS9" s="2">
        <f t="shared" si="29"/>
        <v>0</v>
      </c>
      <c r="AT9" s="2">
        <f t="shared" si="30"/>
        <v>0</v>
      </c>
      <c r="AU9" s="2">
        <f t="shared" si="31"/>
        <v>0</v>
      </c>
      <c r="AV9" s="2">
        <f t="shared" si="32"/>
        <v>1</v>
      </c>
    </row>
    <row r="10" spans="1:48" ht="9.75">
      <c r="A10" s="1" t="s">
        <v>11</v>
      </c>
      <c r="B10" s="1">
        <v>4</v>
      </c>
      <c r="C10" s="1">
        <v>3</v>
      </c>
      <c r="D10" s="1">
        <f t="shared" si="0"/>
        <v>0.5714285714285714</v>
      </c>
      <c r="E10" s="1">
        <f>AR95</f>
        <v>1</v>
      </c>
      <c r="F10" s="1">
        <v>8</v>
      </c>
      <c r="G10" s="1">
        <f>RANK(N10,($N$6,$N$10,$N$20,$N$22,$N$27,$N$28),0)</f>
        <v>3</v>
      </c>
      <c r="H10" s="1">
        <f>AO95</f>
        <v>62</v>
      </c>
      <c r="I10" s="1">
        <f t="shared" si="1"/>
        <v>8.857142857142858</v>
      </c>
      <c r="J10" s="1">
        <f>AQ95</f>
        <v>57</v>
      </c>
      <c r="K10" s="1">
        <f t="shared" si="2"/>
        <v>8.142857142857142</v>
      </c>
      <c r="L10" s="1">
        <f t="shared" si="3"/>
        <v>5</v>
      </c>
      <c r="M10" s="1">
        <f t="shared" si="4"/>
        <v>0.7142857142857153</v>
      </c>
      <c r="N10" s="1">
        <f t="shared" si="5"/>
        <v>0.9999992</v>
      </c>
      <c r="O10" s="2">
        <f t="shared" si="6"/>
        <v>8</v>
      </c>
      <c r="P10" s="2">
        <f t="shared" si="7"/>
        <v>17</v>
      </c>
      <c r="R10" s="2">
        <f t="shared" si="8"/>
        <v>1</v>
      </c>
      <c r="S10" s="2" t="b">
        <f t="shared" si="9"/>
        <v>0</v>
      </c>
      <c r="T10" s="2" t="b">
        <f t="shared" si="10"/>
        <v>1</v>
      </c>
      <c r="U10" s="2" t="b">
        <f t="shared" si="11"/>
        <v>1</v>
      </c>
      <c r="V10" s="2">
        <f t="shared" si="12"/>
        <v>1</v>
      </c>
      <c r="W10" s="2" t="b">
        <f t="shared" si="13"/>
        <v>0</v>
      </c>
      <c r="X10" s="2">
        <f t="shared" si="14"/>
        <v>100</v>
      </c>
      <c r="Y10" s="2">
        <f t="shared" si="15"/>
        <v>11</v>
      </c>
      <c r="AE10" s="2" t="b">
        <f t="shared" si="16"/>
        <v>1</v>
      </c>
      <c r="AF10" s="2">
        <f t="shared" si="17"/>
        <v>1</v>
      </c>
      <c r="AG10" s="2">
        <f t="shared" si="18"/>
        <v>8</v>
      </c>
      <c r="AH10" s="2">
        <f t="shared" si="19"/>
        <v>8</v>
      </c>
      <c r="AJ10" s="2" t="b">
        <f t="shared" si="20"/>
        <v>0</v>
      </c>
      <c r="AK10" s="2" t="b">
        <f t="shared" si="21"/>
        <v>0</v>
      </c>
      <c r="AL10" s="2" t="b">
        <f t="shared" si="22"/>
        <v>0</v>
      </c>
      <c r="AM10" s="2" t="b">
        <f t="shared" si="23"/>
        <v>0</v>
      </c>
      <c r="AN10" s="2" t="b">
        <f t="shared" si="24"/>
        <v>0</v>
      </c>
      <c r="AO10" s="2" t="b">
        <f t="shared" si="25"/>
        <v>0</v>
      </c>
      <c r="AP10" s="2">
        <f t="shared" si="26"/>
        <v>0</v>
      </c>
      <c r="AQ10" s="2">
        <f t="shared" si="27"/>
        <v>0</v>
      </c>
      <c r="AR10" s="2">
        <f t="shared" si="28"/>
        <v>0</v>
      </c>
      <c r="AS10" s="2">
        <f t="shared" si="29"/>
        <v>0</v>
      </c>
      <c r="AT10" s="2">
        <f t="shared" si="30"/>
        <v>0</v>
      </c>
      <c r="AU10" s="2">
        <f t="shared" si="31"/>
        <v>0</v>
      </c>
      <c r="AV10" s="2">
        <f t="shared" si="32"/>
        <v>0</v>
      </c>
    </row>
    <row r="11" spans="1:48" ht="9.75">
      <c r="A11" s="1" t="s">
        <v>39</v>
      </c>
      <c r="B11" s="1">
        <v>0</v>
      </c>
      <c r="C11" s="1">
        <v>2</v>
      </c>
      <c r="D11" s="1">
        <f t="shared" si="0"/>
        <v>0</v>
      </c>
      <c r="E11" s="1">
        <f>AW95</f>
        <v>0</v>
      </c>
      <c r="F11" s="1">
        <v>20</v>
      </c>
      <c r="G11" s="1">
        <f>RANK(N11,($N$11,$N$12,$N$18,$N$30,$N$34,$N$36),0)</f>
        <v>2</v>
      </c>
      <c r="H11" s="1">
        <f>AT95</f>
        <v>11</v>
      </c>
      <c r="I11" s="1">
        <f t="shared" si="1"/>
        <v>5.5</v>
      </c>
      <c r="J11" s="1">
        <f>AV95</f>
        <v>21</v>
      </c>
      <c r="K11" s="1">
        <f t="shared" si="2"/>
        <v>10.5</v>
      </c>
      <c r="L11" s="1">
        <f t="shared" si="3"/>
        <v>-10</v>
      </c>
      <c r="M11" s="1">
        <f t="shared" si="4"/>
        <v>-5</v>
      </c>
      <c r="N11" s="1">
        <f t="shared" si="5"/>
        <v>-2E-06</v>
      </c>
      <c r="O11" s="2" t="str">
        <f t="shared" si="6"/>
        <v>out</v>
      </c>
      <c r="P11" s="2">
        <f t="shared" si="7"/>
        <v>16</v>
      </c>
      <c r="R11" s="2">
        <f t="shared" si="8"/>
        <v>0</v>
      </c>
      <c r="S11" s="2" t="b">
        <f t="shared" si="9"/>
        <v>0</v>
      </c>
      <c r="T11" s="2" t="b">
        <f t="shared" si="10"/>
        <v>0</v>
      </c>
      <c r="U11" s="2" t="b">
        <f t="shared" si="11"/>
        <v>0</v>
      </c>
      <c r="V11" s="2">
        <f t="shared" si="12"/>
        <v>0</v>
      </c>
      <c r="W11" s="2" t="b">
        <f t="shared" si="13"/>
        <v>0</v>
      </c>
      <c r="X11" s="2">
        <f t="shared" si="14"/>
        <v>100</v>
      </c>
      <c r="Y11" s="2">
        <f t="shared" si="15"/>
        <v>11</v>
      </c>
      <c r="AE11" s="2" t="b">
        <f t="shared" si="16"/>
        <v>0</v>
      </c>
      <c r="AF11" s="2">
        <f t="shared" si="17"/>
        <v>0</v>
      </c>
      <c r="AG11" s="2">
        <f t="shared" si="18"/>
        <v>100</v>
      </c>
      <c r="AH11" s="2">
        <f t="shared" si="19"/>
        <v>17</v>
      </c>
      <c r="AJ11" s="2" t="b">
        <f t="shared" si="20"/>
        <v>0</v>
      </c>
      <c r="AK11" s="2" t="b">
        <f t="shared" si="21"/>
        <v>0</v>
      </c>
      <c r="AL11" s="2" t="b">
        <f t="shared" si="22"/>
        <v>0</v>
      </c>
      <c r="AM11" s="2" t="b">
        <f t="shared" si="23"/>
        <v>0</v>
      </c>
      <c r="AN11" s="2" t="b">
        <f t="shared" si="24"/>
        <v>0</v>
      </c>
      <c r="AO11" s="2" t="b">
        <f t="shared" si="25"/>
        <v>0</v>
      </c>
      <c r="AP11" s="2">
        <f t="shared" si="26"/>
        <v>0</v>
      </c>
      <c r="AQ11" s="2">
        <f t="shared" si="27"/>
        <v>0</v>
      </c>
      <c r="AR11" s="2">
        <f t="shared" si="28"/>
        <v>0</v>
      </c>
      <c r="AS11" s="2">
        <f t="shared" si="29"/>
        <v>0</v>
      </c>
      <c r="AT11" s="2">
        <f t="shared" si="30"/>
        <v>0</v>
      </c>
      <c r="AU11" s="2">
        <f t="shared" si="31"/>
        <v>0</v>
      </c>
      <c r="AV11" s="2">
        <f t="shared" si="32"/>
        <v>0</v>
      </c>
    </row>
    <row r="12" spans="1:48" ht="9.75">
      <c r="A12" s="1" t="s">
        <v>40</v>
      </c>
      <c r="B12" s="1">
        <v>0</v>
      </c>
      <c r="C12" s="1">
        <v>0</v>
      </c>
      <c r="D12" s="1" t="e">
        <f t="shared" si="0"/>
        <v>#DIV/0!</v>
      </c>
      <c r="E12" s="1">
        <f>BB95</f>
        <v>0</v>
      </c>
      <c r="F12" s="1">
        <v>33</v>
      </c>
      <c r="G12" s="1">
        <f>RANK(N12,($N$11,$N$12,$N$18,$N$30,$N$34,$N$36),0)</f>
        <v>5</v>
      </c>
      <c r="H12" s="1">
        <f>AY95</f>
        <v>0</v>
      </c>
      <c r="I12" s="1" t="e">
        <f t="shared" si="1"/>
        <v>#DIV/0!</v>
      </c>
      <c r="J12" s="1">
        <f>BA95</f>
        <v>0</v>
      </c>
      <c r="K12" s="1" t="e">
        <f t="shared" si="2"/>
        <v>#DIV/0!</v>
      </c>
      <c r="L12" s="1">
        <f t="shared" si="3"/>
        <v>0</v>
      </c>
      <c r="M12" s="1" t="e">
        <f t="shared" si="4"/>
        <v>#DIV/0!</v>
      </c>
      <c r="N12" s="1">
        <f t="shared" si="5"/>
        <v>-3.2999999999999997E-06</v>
      </c>
      <c r="O12" s="2" t="str">
        <f t="shared" si="6"/>
        <v>out</v>
      </c>
      <c r="P12" s="2" t="e">
        <f t="shared" si="7"/>
        <v>#DIV/0!</v>
      </c>
      <c r="R12" s="2">
        <f t="shared" si="8"/>
        <v>0</v>
      </c>
      <c r="S12" s="2" t="b">
        <f t="shared" si="9"/>
        <v>0</v>
      </c>
      <c r="T12" s="2" t="b">
        <f t="shared" si="10"/>
        <v>0</v>
      </c>
      <c r="U12" s="2" t="b">
        <f t="shared" si="11"/>
        <v>0</v>
      </c>
      <c r="V12" s="2">
        <f t="shared" si="12"/>
        <v>0</v>
      </c>
      <c r="W12" s="2" t="b">
        <f t="shared" si="13"/>
        <v>0</v>
      </c>
      <c r="X12" s="2">
        <f t="shared" si="14"/>
        <v>100</v>
      </c>
      <c r="Y12" s="2">
        <f t="shared" si="15"/>
        <v>11</v>
      </c>
      <c r="AE12" s="2" t="b">
        <f t="shared" si="16"/>
        <v>0</v>
      </c>
      <c r="AF12" s="2">
        <f t="shared" si="17"/>
        <v>0</v>
      </c>
      <c r="AG12" s="2">
        <f t="shared" si="18"/>
        <v>100</v>
      </c>
      <c r="AH12" s="2">
        <f t="shared" si="19"/>
        <v>17</v>
      </c>
      <c r="AJ12" s="2" t="b">
        <f t="shared" si="20"/>
        <v>0</v>
      </c>
      <c r="AK12" s="2" t="b">
        <f t="shared" si="21"/>
        <v>0</v>
      </c>
      <c r="AL12" s="2" t="b">
        <f t="shared" si="22"/>
        <v>0</v>
      </c>
      <c r="AM12" s="2" t="b">
        <f t="shared" si="23"/>
        <v>0</v>
      </c>
      <c r="AN12" s="2" t="b">
        <f t="shared" si="24"/>
        <v>0</v>
      </c>
      <c r="AO12" s="2" t="b">
        <f t="shared" si="25"/>
        <v>0</v>
      </c>
      <c r="AP12" s="2">
        <f t="shared" si="26"/>
        <v>0</v>
      </c>
      <c r="AQ12" s="2">
        <f t="shared" si="27"/>
        <v>0</v>
      </c>
      <c r="AR12" s="2">
        <f t="shared" si="28"/>
        <v>0</v>
      </c>
      <c r="AS12" s="2">
        <f t="shared" si="29"/>
        <v>0</v>
      </c>
      <c r="AT12" s="2">
        <f t="shared" si="30"/>
        <v>0</v>
      </c>
      <c r="AU12" s="2">
        <f t="shared" si="31"/>
        <v>0</v>
      </c>
      <c r="AV12" s="2">
        <f t="shared" si="32"/>
        <v>0</v>
      </c>
    </row>
    <row r="13" spans="1:48" ht="9.75">
      <c r="A13" s="1" t="s">
        <v>12</v>
      </c>
      <c r="B13" s="1">
        <v>0</v>
      </c>
      <c r="C13" s="1">
        <v>0</v>
      </c>
      <c r="D13" s="1" t="e">
        <f t="shared" si="0"/>
        <v>#DIV/0!</v>
      </c>
      <c r="E13" s="1">
        <f>BG95</f>
        <v>0</v>
      </c>
      <c r="F13" s="1">
        <v>32</v>
      </c>
      <c r="G13" s="1">
        <f>RANK(N13,($N$2,$N$3,$N$13,$N$17,$N$21,$N$23),0)</f>
        <v>6</v>
      </c>
      <c r="H13" s="1">
        <f>BD95</f>
        <v>0</v>
      </c>
      <c r="I13" s="1" t="e">
        <f t="shared" si="1"/>
        <v>#DIV/0!</v>
      </c>
      <c r="J13" s="1">
        <f>BF95</f>
        <v>0</v>
      </c>
      <c r="K13" s="1" t="e">
        <f t="shared" si="2"/>
        <v>#DIV/0!</v>
      </c>
      <c r="L13" s="1">
        <f t="shared" si="3"/>
        <v>0</v>
      </c>
      <c r="M13" s="1" t="e">
        <f t="shared" si="4"/>
        <v>#DIV/0!</v>
      </c>
      <c r="N13" s="1">
        <f t="shared" si="5"/>
        <v>-3.2E-06</v>
      </c>
      <c r="O13" s="2" t="str">
        <f t="shared" si="6"/>
        <v>out</v>
      </c>
      <c r="P13" s="2" t="e">
        <f t="shared" si="7"/>
        <v>#DIV/0!</v>
      </c>
      <c r="R13" s="2">
        <f t="shared" si="8"/>
        <v>0</v>
      </c>
      <c r="S13" s="2" t="b">
        <f t="shared" si="9"/>
        <v>0</v>
      </c>
      <c r="T13" s="2" t="b">
        <f t="shared" si="10"/>
        <v>0</v>
      </c>
      <c r="U13" s="2" t="b">
        <f t="shared" si="11"/>
        <v>0</v>
      </c>
      <c r="V13" s="2">
        <f t="shared" si="12"/>
        <v>0</v>
      </c>
      <c r="W13" s="2" t="b">
        <f t="shared" si="13"/>
        <v>0</v>
      </c>
      <c r="X13" s="2">
        <f t="shared" si="14"/>
        <v>100</v>
      </c>
      <c r="Y13" s="2">
        <f t="shared" si="15"/>
        <v>11</v>
      </c>
      <c r="AE13" s="2" t="b">
        <f t="shared" si="16"/>
        <v>0</v>
      </c>
      <c r="AF13" s="2">
        <f t="shared" si="17"/>
        <v>0</v>
      </c>
      <c r="AG13" s="2">
        <f t="shared" si="18"/>
        <v>100</v>
      </c>
      <c r="AH13" s="2">
        <f t="shared" si="19"/>
        <v>17</v>
      </c>
      <c r="AJ13" s="2" t="b">
        <f t="shared" si="20"/>
        <v>0</v>
      </c>
      <c r="AK13" s="2" t="b">
        <f t="shared" si="21"/>
        <v>0</v>
      </c>
      <c r="AL13" s="2" t="b">
        <f t="shared" si="22"/>
        <v>0</v>
      </c>
      <c r="AM13" s="2" t="b">
        <f t="shared" si="23"/>
        <v>0</v>
      </c>
      <c r="AN13" s="2" t="b">
        <f t="shared" si="24"/>
        <v>0</v>
      </c>
      <c r="AO13" s="2" t="b">
        <f t="shared" si="25"/>
        <v>0</v>
      </c>
      <c r="AP13" s="2">
        <f t="shared" si="26"/>
        <v>0</v>
      </c>
      <c r="AQ13" s="2">
        <f t="shared" si="27"/>
        <v>0</v>
      </c>
      <c r="AR13" s="2">
        <f t="shared" si="28"/>
        <v>0</v>
      </c>
      <c r="AS13" s="2">
        <f t="shared" si="29"/>
        <v>0</v>
      </c>
      <c r="AT13" s="2">
        <f t="shared" si="30"/>
        <v>0</v>
      </c>
      <c r="AU13" s="2">
        <f t="shared" si="31"/>
        <v>0</v>
      </c>
      <c r="AV13" s="2">
        <f t="shared" si="32"/>
        <v>0</v>
      </c>
    </row>
    <row r="14" spans="1:48" ht="9.75">
      <c r="A14" s="1" t="s">
        <v>41</v>
      </c>
      <c r="B14" s="1">
        <v>2</v>
      </c>
      <c r="C14" s="1">
        <v>0</v>
      </c>
      <c r="D14" s="1">
        <f t="shared" si="0"/>
        <v>1</v>
      </c>
      <c r="E14" s="1">
        <f>BL95</f>
        <v>0</v>
      </c>
      <c r="F14" s="1">
        <v>9</v>
      </c>
      <c r="G14" s="1">
        <f>RANK(N14,($N$14,$N$15,$N$25,$N$26,$N$29,$N$32),0)</f>
        <v>2</v>
      </c>
      <c r="H14" s="1">
        <f>BI95</f>
        <v>20</v>
      </c>
      <c r="I14" s="1">
        <f t="shared" si="1"/>
        <v>10</v>
      </c>
      <c r="J14" s="1">
        <f>BK95</f>
        <v>16</v>
      </c>
      <c r="K14" s="1">
        <f t="shared" si="2"/>
        <v>8</v>
      </c>
      <c r="L14" s="1">
        <f t="shared" si="3"/>
        <v>4</v>
      </c>
      <c r="M14" s="1">
        <f t="shared" si="4"/>
        <v>2</v>
      </c>
      <c r="N14" s="1">
        <f t="shared" si="5"/>
        <v>-9E-07</v>
      </c>
      <c r="O14" s="2">
        <f t="shared" si="6"/>
        <v>9</v>
      </c>
      <c r="P14" s="2">
        <f t="shared" si="7"/>
        <v>18</v>
      </c>
      <c r="R14" s="2">
        <f t="shared" si="8"/>
        <v>1</v>
      </c>
      <c r="S14" s="2" t="b">
        <f t="shared" si="9"/>
        <v>0</v>
      </c>
      <c r="T14" s="2" t="b">
        <f t="shared" si="10"/>
        <v>1</v>
      </c>
      <c r="U14" s="2" t="b">
        <f t="shared" si="11"/>
        <v>1</v>
      </c>
      <c r="V14" s="2">
        <f t="shared" si="12"/>
        <v>1</v>
      </c>
      <c r="W14" s="2" t="b">
        <f t="shared" si="13"/>
        <v>0</v>
      </c>
      <c r="X14" s="2">
        <f t="shared" si="14"/>
        <v>100</v>
      </c>
      <c r="Y14" s="2">
        <f t="shared" si="15"/>
        <v>11</v>
      </c>
      <c r="AE14" s="2" t="b">
        <f t="shared" si="16"/>
        <v>1</v>
      </c>
      <c r="AF14" s="2">
        <f t="shared" si="17"/>
        <v>1</v>
      </c>
      <c r="AG14" s="2">
        <f t="shared" si="18"/>
        <v>9</v>
      </c>
      <c r="AH14" s="2">
        <f t="shared" si="19"/>
        <v>9</v>
      </c>
      <c r="AJ14" s="2" t="b">
        <f t="shared" si="20"/>
        <v>0</v>
      </c>
      <c r="AK14" s="2" t="b">
        <f t="shared" si="21"/>
        <v>0</v>
      </c>
      <c r="AL14" s="2" t="b">
        <f t="shared" si="22"/>
        <v>0</v>
      </c>
      <c r="AM14" s="2" t="b">
        <f t="shared" si="23"/>
        <v>0</v>
      </c>
      <c r="AN14" s="2" t="b">
        <f t="shared" si="24"/>
        <v>0</v>
      </c>
      <c r="AO14" s="2" t="b">
        <f t="shared" si="25"/>
        <v>0</v>
      </c>
      <c r="AP14" s="2">
        <f t="shared" si="26"/>
        <v>0</v>
      </c>
      <c r="AQ14" s="2">
        <f t="shared" si="27"/>
        <v>0</v>
      </c>
      <c r="AR14" s="2">
        <f t="shared" si="28"/>
        <v>0</v>
      </c>
      <c r="AS14" s="2">
        <f t="shared" si="29"/>
        <v>0</v>
      </c>
      <c r="AT14" s="2">
        <f t="shared" si="30"/>
        <v>0</v>
      </c>
      <c r="AU14" s="2">
        <f t="shared" si="31"/>
        <v>0</v>
      </c>
      <c r="AV14" s="2">
        <f t="shared" si="32"/>
        <v>0</v>
      </c>
    </row>
    <row r="15" spans="1:48" ht="9.75">
      <c r="A15" s="1" t="s">
        <v>33</v>
      </c>
      <c r="B15" s="1">
        <v>1</v>
      </c>
      <c r="C15" s="1">
        <v>5</v>
      </c>
      <c r="D15" s="1">
        <f t="shared" si="0"/>
        <v>0.16666666666666666</v>
      </c>
      <c r="E15" s="1">
        <f>BQ95</f>
        <v>0</v>
      </c>
      <c r="F15" s="1">
        <v>13</v>
      </c>
      <c r="G15" s="1">
        <f>RANK(N15,($N$14,$N$15,$N$25,$N$26,$N$29,$N$32),0)</f>
        <v>4</v>
      </c>
      <c r="H15" s="1">
        <f>BN95</f>
        <v>25</v>
      </c>
      <c r="I15" s="1">
        <f t="shared" si="1"/>
        <v>4.166666666666667</v>
      </c>
      <c r="J15" s="1">
        <f>BP95</f>
        <v>36</v>
      </c>
      <c r="K15" s="1">
        <f t="shared" si="2"/>
        <v>6</v>
      </c>
      <c r="L15" s="1">
        <f t="shared" si="3"/>
        <v>-11</v>
      </c>
      <c r="M15" s="1">
        <f t="shared" si="4"/>
        <v>-1.833333333333333</v>
      </c>
      <c r="N15" s="1">
        <f t="shared" si="5"/>
        <v>-1.2999999999999998E-06</v>
      </c>
      <c r="O15" s="2">
        <f t="shared" si="6"/>
        <v>13</v>
      </c>
      <c r="P15" s="2">
        <f t="shared" si="7"/>
        <v>10.166666666666668</v>
      </c>
      <c r="R15" s="2">
        <f t="shared" si="8"/>
        <v>1</v>
      </c>
      <c r="S15" s="2" t="b">
        <f t="shared" si="9"/>
        <v>0</v>
      </c>
      <c r="T15" s="2" t="b">
        <f t="shared" si="10"/>
        <v>0</v>
      </c>
      <c r="U15" s="2" t="b">
        <f t="shared" si="11"/>
        <v>0</v>
      </c>
      <c r="V15" s="2">
        <f t="shared" si="12"/>
        <v>0</v>
      </c>
      <c r="W15" s="2" t="b">
        <f t="shared" si="13"/>
        <v>1</v>
      </c>
      <c r="X15" s="2">
        <f t="shared" si="14"/>
        <v>13</v>
      </c>
      <c r="Y15" s="2">
        <f t="shared" si="15"/>
        <v>3</v>
      </c>
      <c r="AE15" s="2" t="b">
        <f t="shared" si="16"/>
        <v>1</v>
      </c>
      <c r="AF15" s="2">
        <f t="shared" si="17"/>
        <v>1</v>
      </c>
      <c r="AG15" s="2">
        <f t="shared" si="18"/>
        <v>13</v>
      </c>
      <c r="AH15" s="2">
        <f t="shared" si="19"/>
        <v>13</v>
      </c>
      <c r="AJ15" s="2" t="b">
        <f t="shared" si="20"/>
        <v>0</v>
      </c>
      <c r="AK15" s="2" t="b">
        <f t="shared" si="21"/>
        <v>1</v>
      </c>
      <c r="AL15" s="2" t="b">
        <f t="shared" si="22"/>
        <v>0</v>
      </c>
      <c r="AM15" s="2" t="b">
        <f t="shared" si="23"/>
        <v>0</v>
      </c>
      <c r="AN15" s="2" t="b">
        <f t="shared" si="24"/>
        <v>0</v>
      </c>
      <c r="AO15" s="2" t="b">
        <f t="shared" si="25"/>
        <v>0</v>
      </c>
      <c r="AP15" s="2">
        <f t="shared" si="26"/>
        <v>0</v>
      </c>
      <c r="AQ15" s="2">
        <f t="shared" si="27"/>
        <v>1</v>
      </c>
      <c r="AR15" s="2">
        <f t="shared" si="28"/>
        <v>0</v>
      </c>
      <c r="AS15" s="2">
        <f t="shared" si="29"/>
        <v>0</v>
      </c>
      <c r="AT15" s="2">
        <f t="shared" si="30"/>
        <v>0</v>
      </c>
      <c r="AU15" s="2">
        <f t="shared" si="31"/>
        <v>0</v>
      </c>
      <c r="AV15" s="2">
        <f t="shared" si="32"/>
        <v>1</v>
      </c>
    </row>
    <row r="16" spans="1:48" ht="9.75">
      <c r="A16" s="1" t="s">
        <v>34</v>
      </c>
      <c r="B16" s="1">
        <v>0</v>
      </c>
      <c r="C16" s="1">
        <v>0</v>
      </c>
      <c r="D16" s="1" t="e">
        <f t="shared" si="0"/>
        <v>#DIV/0!</v>
      </c>
      <c r="E16" s="1">
        <f>BV95</f>
        <v>0</v>
      </c>
      <c r="F16" s="1">
        <v>35</v>
      </c>
      <c r="G16" s="1">
        <f>RANK(N16,($N$5,$N$16,$N$31,$N$33,$N$35,$N$37),0)</f>
        <v>6</v>
      </c>
      <c r="H16" s="1">
        <f>BS95</f>
        <v>0</v>
      </c>
      <c r="I16" s="1" t="e">
        <f t="shared" si="1"/>
        <v>#DIV/0!</v>
      </c>
      <c r="J16" s="1">
        <f>BU95</f>
        <v>0</v>
      </c>
      <c r="K16" s="1" t="e">
        <f t="shared" si="2"/>
        <v>#DIV/0!</v>
      </c>
      <c r="L16" s="1">
        <f t="shared" si="3"/>
        <v>0</v>
      </c>
      <c r="M16" s="1" t="e">
        <f t="shared" si="4"/>
        <v>#DIV/0!</v>
      </c>
      <c r="N16" s="1">
        <f t="shared" si="5"/>
        <v>-3.5E-06</v>
      </c>
      <c r="O16" s="2" t="str">
        <f t="shared" si="6"/>
        <v>out</v>
      </c>
      <c r="P16" s="2" t="e">
        <f t="shared" si="7"/>
        <v>#DIV/0!</v>
      </c>
      <c r="R16" s="2">
        <f t="shared" si="8"/>
        <v>0</v>
      </c>
      <c r="S16" s="2" t="b">
        <f t="shared" si="9"/>
        <v>0</v>
      </c>
      <c r="T16" s="2" t="b">
        <f t="shared" si="10"/>
        <v>0</v>
      </c>
      <c r="U16" s="2" t="b">
        <f t="shared" si="11"/>
        <v>0</v>
      </c>
      <c r="V16" s="2">
        <f t="shared" si="12"/>
        <v>0</v>
      </c>
      <c r="W16" s="2" t="b">
        <f t="shared" si="13"/>
        <v>0</v>
      </c>
      <c r="X16" s="2">
        <f t="shared" si="14"/>
        <v>100</v>
      </c>
      <c r="Y16" s="2">
        <f t="shared" si="15"/>
        <v>11</v>
      </c>
      <c r="AE16" s="2" t="b">
        <f t="shared" si="16"/>
        <v>0</v>
      </c>
      <c r="AF16" s="2">
        <f t="shared" si="17"/>
        <v>0</v>
      </c>
      <c r="AG16" s="2">
        <f t="shared" si="18"/>
        <v>100</v>
      </c>
      <c r="AH16" s="2">
        <f t="shared" si="19"/>
        <v>17</v>
      </c>
      <c r="AJ16" s="2" t="b">
        <f t="shared" si="20"/>
        <v>0</v>
      </c>
      <c r="AK16" s="2" t="b">
        <f t="shared" si="21"/>
        <v>0</v>
      </c>
      <c r="AL16" s="2" t="b">
        <f t="shared" si="22"/>
        <v>0</v>
      </c>
      <c r="AM16" s="2" t="b">
        <f t="shared" si="23"/>
        <v>0</v>
      </c>
      <c r="AN16" s="2" t="b">
        <f t="shared" si="24"/>
        <v>0</v>
      </c>
      <c r="AO16" s="2" t="b">
        <f t="shared" si="25"/>
        <v>0</v>
      </c>
      <c r="AP16" s="2">
        <f t="shared" si="26"/>
        <v>0</v>
      </c>
      <c r="AQ16" s="2">
        <f t="shared" si="27"/>
        <v>0</v>
      </c>
      <c r="AR16" s="2">
        <f t="shared" si="28"/>
        <v>0</v>
      </c>
      <c r="AS16" s="2">
        <f t="shared" si="29"/>
        <v>0</v>
      </c>
      <c r="AT16" s="2">
        <f t="shared" si="30"/>
        <v>0</v>
      </c>
      <c r="AU16" s="2">
        <f t="shared" si="31"/>
        <v>0</v>
      </c>
      <c r="AV16" s="2">
        <f t="shared" si="32"/>
        <v>0</v>
      </c>
    </row>
    <row r="17" spans="1:48" ht="9.75">
      <c r="A17" s="1" t="s">
        <v>37</v>
      </c>
      <c r="B17" s="1">
        <v>3</v>
      </c>
      <c r="C17" s="1">
        <v>2</v>
      </c>
      <c r="D17" s="1">
        <f t="shared" si="0"/>
        <v>0.6</v>
      </c>
      <c r="E17" s="1">
        <f>CA95</f>
        <v>0</v>
      </c>
      <c r="F17" s="1">
        <v>5</v>
      </c>
      <c r="G17" s="1">
        <f>RANK(N17,($N$2,$N$3,$N$13,$N$17,$N$21,$N$23),0)</f>
        <v>2</v>
      </c>
      <c r="H17" s="1">
        <f>BX95</f>
        <v>35</v>
      </c>
      <c r="I17" s="1">
        <f t="shared" si="1"/>
        <v>7</v>
      </c>
      <c r="J17" s="1">
        <f>BZ95</f>
        <v>35</v>
      </c>
      <c r="K17" s="1">
        <f t="shared" si="2"/>
        <v>7</v>
      </c>
      <c r="L17" s="1">
        <f t="shared" si="3"/>
        <v>0</v>
      </c>
      <c r="M17" s="1">
        <f t="shared" si="4"/>
        <v>0</v>
      </c>
      <c r="N17" s="1">
        <f t="shared" si="5"/>
        <v>-5E-07</v>
      </c>
      <c r="O17" s="2">
        <f t="shared" si="6"/>
        <v>5</v>
      </c>
      <c r="P17" s="2">
        <f t="shared" si="7"/>
        <v>14</v>
      </c>
      <c r="R17" s="2">
        <f t="shared" si="8"/>
        <v>1</v>
      </c>
      <c r="S17" s="2" t="b">
        <f t="shared" si="9"/>
        <v>0</v>
      </c>
      <c r="T17" s="2" t="b">
        <f t="shared" si="10"/>
        <v>1</v>
      </c>
      <c r="U17" s="2" t="b">
        <f t="shared" si="11"/>
        <v>1</v>
      </c>
      <c r="V17" s="2">
        <f t="shared" si="12"/>
        <v>1</v>
      </c>
      <c r="W17" s="2" t="b">
        <f t="shared" si="13"/>
        <v>0</v>
      </c>
      <c r="X17" s="2">
        <f t="shared" si="14"/>
        <v>100</v>
      </c>
      <c r="Y17" s="2">
        <f t="shared" si="15"/>
        <v>11</v>
      </c>
      <c r="AE17" s="2" t="b">
        <f t="shared" si="16"/>
        <v>1</v>
      </c>
      <c r="AF17" s="2">
        <f t="shared" si="17"/>
        <v>1</v>
      </c>
      <c r="AG17" s="2">
        <f t="shared" si="18"/>
        <v>5</v>
      </c>
      <c r="AH17" s="2">
        <f t="shared" si="19"/>
        <v>5</v>
      </c>
      <c r="AJ17" s="2" t="b">
        <f t="shared" si="20"/>
        <v>0</v>
      </c>
      <c r="AK17" s="2" t="b">
        <f t="shared" si="21"/>
        <v>0</v>
      </c>
      <c r="AL17" s="2" t="b">
        <f t="shared" si="22"/>
        <v>0</v>
      </c>
      <c r="AM17" s="2" t="b">
        <f t="shared" si="23"/>
        <v>0</v>
      </c>
      <c r="AN17" s="2" t="b">
        <f t="shared" si="24"/>
        <v>0</v>
      </c>
      <c r="AO17" s="2" t="b">
        <f t="shared" si="25"/>
        <v>0</v>
      </c>
      <c r="AP17" s="2">
        <f t="shared" si="26"/>
        <v>0</v>
      </c>
      <c r="AQ17" s="2">
        <f t="shared" si="27"/>
        <v>0</v>
      </c>
      <c r="AR17" s="2">
        <f t="shared" si="28"/>
        <v>0</v>
      </c>
      <c r="AS17" s="2">
        <f t="shared" si="29"/>
        <v>0</v>
      </c>
      <c r="AT17" s="2">
        <f t="shared" si="30"/>
        <v>0</v>
      </c>
      <c r="AU17" s="2">
        <f t="shared" si="31"/>
        <v>0</v>
      </c>
      <c r="AV17" s="2">
        <f t="shared" si="32"/>
        <v>0</v>
      </c>
    </row>
    <row r="18" spans="1:48" ht="9.75">
      <c r="A18" s="1" t="s">
        <v>13</v>
      </c>
      <c r="B18" s="1">
        <v>17</v>
      </c>
      <c r="C18" s="1">
        <v>11</v>
      </c>
      <c r="D18" s="1">
        <f t="shared" si="0"/>
        <v>0.6071428571428571</v>
      </c>
      <c r="E18" s="1">
        <f>CF95</f>
        <v>1</v>
      </c>
      <c r="F18" s="1">
        <v>6</v>
      </c>
      <c r="G18" s="1">
        <f>RANK(N18,($N$11,$N$12,$N$18,$N$30,$N$34,$N$36),0)</f>
        <v>1</v>
      </c>
      <c r="H18" s="1">
        <f>CC95</f>
        <v>136</v>
      </c>
      <c r="I18" s="1">
        <f t="shared" si="1"/>
        <v>4.857142857142857</v>
      </c>
      <c r="J18" s="1">
        <f>CE95</f>
        <v>105</v>
      </c>
      <c r="K18" s="1">
        <f t="shared" si="2"/>
        <v>3.75</v>
      </c>
      <c r="L18" s="1">
        <f t="shared" si="3"/>
        <v>31</v>
      </c>
      <c r="M18" s="1">
        <f t="shared" si="4"/>
        <v>1.1071428571428568</v>
      </c>
      <c r="N18" s="1">
        <f t="shared" si="5"/>
        <v>0.9999994</v>
      </c>
      <c r="O18" s="2">
        <f t="shared" si="6"/>
        <v>6</v>
      </c>
      <c r="P18" s="2">
        <f t="shared" si="7"/>
        <v>8.607142857142858</v>
      </c>
      <c r="R18" s="2">
        <f t="shared" si="8"/>
        <v>1</v>
      </c>
      <c r="S18" s="2" t="b">
        <f t="shared" si="9"/>
        <v>1</v>
      </c>
      <c r="T18" s="2" t="b">
        <f t="shared" si="10"/>
        <v>1</v>
      </c>
      <c r="U18" s="2" t="b">
        <f t="shared" si="11"/>
        <v>1</v>
      </c>
      <c r="V18" s="2">
        <f t="shared" si="12"/>
        <v>1</v>
      </c>
      <c r="W18" s="2" t="b">
        <f t="shared" si="13"/>
        <v>0</v>
      </c>
      <c r="X18" s="2">
        <f t="shared" si="14"/>
        <v>100</v>
      </c>
      <c r="Y18" s="2">
        <f t="shared" si="15"/>
        <v>11</v>
      </c>
      <c r="AE18" s="2" t="b">
        <f t="shared" si="16"/>
        <v>1</v>
      </c>
      <c r="AF18" s="2">
        <f t="shared" si="17"/>
        <v>1</v>
      </c>
      <c r="AG18" s="2">
        <f t="shared" si="18"/>
        <v>6</v>
      </c>
      <c r="AH18" s="2">
        <f t="shared" si="19"/>
        <v>6</v>
      </c>
      <c r="AJ18" s="2" t="b">
        <f t="shared" si="20"/>
        <v>0</v>
      </c>
      <c r="AK18" s="2" t="b">
        <f t="shared" si="21"/>
        <v>0</v>
      </c>
      <c r="AL18" s="2" t="b">
        <f t="shared" si="22"/>
        <v>0</v>
      </c>
      <c r="AM18" s="2" t="b">
        <f t="shared" si="23"/>
        <v>0</v>
      </c>
      <c r="AN18" s="2" t="b">
        <f t="shared" si="24"/>
        <v>0</v>
      </c>
      <c r="AO18" s="2" t="b">
        <f t="shared" si="25"/>
        <v>0</v>
      </c>
      <c r="AP18" s="2">
        <f t="shared" si="26"/>
        <v>0</v>
      </c>
      <c r="AQ18" s="2">
        <f t="shared" si="27"/>
        <v>0</v>
      </c>
      <c r="AR18" s="2">
        <f t="shared" si="28"/>
        <v>0</v>
      </c>
      <c r="AS18" s="2">
        <f t="shared" si="29"/>
        <v>0</v>
      </c>
      <c r="AT18" s="2">
        <f t="shared" si="30"/>
        <v>0</v>
      </c>
      <c r="AU18" s="2">
        <f t="shared" si="31"/>
        <v>0</v>
      </c>
      <c r="AV18" s="2">
        <f t="shared" si="32"/>
        <v>0</v>
      </c>
    </row>
    <row r="19" spans="1:48" ht="9.75">
      <c r="A19" s="1" t="s">
        <v>14</v>
      </c>
      <c r="B19" s="1">
        <v>0</v>
      </c>
      <c r="C19" s="1">
        <v>0</v>
      </c>
      <c r="D19" s="1" t="e">
        <f t="shared" si="0"/>
        <v>#DIV/0!</v>
      </c>
      <c r="E19" s="1">
        <f>CK95</f>
        <v>0</v>
      </c>
      <c r="F19" s="1">
        <v>36</v>
      </c>
      <c r="G19" s="1">
        <f>RANK(N19,($N$4,$N$7,$N$8,$N$9,$N$19,$N$24),0)</f>
        <v>6</v>
      </c>
      <c r="H19" s="1">
        <f>CH95</f>
        <v>0</v>
      </c>
      <c r="I19" s="1" t="e">
        <f t="shared" si="1"/>
        <v>#DIV/0!</v>
      </c>
      <c r="J19" s="1">
        <f>CJ95</f>
        <v>0</v>
      </c>
      <c r="K19" s="1" t="e">
        <f t="shared" si="2"/>
        <v>#DIV/0!</v>
      </c>
      <c r="L19" s="1">
        <f t="shared" si="3"/>
        <v>0</v>
      </c>
      <c r="M19" s="1" t="e">
        <f t="shared" si="4"/>
        <v>#DIV/0!</v>
      </c>
      <c r="N19" s="1">
        <f t="shared" si="5"/>
        <v>-3.6E-06</v>
      </c>
      <c r="O19" s="2" t="str">
        <f t="shared" si="6"/>
        <v>out</v>
      </c>
      <c r="P19" s="2" t="e">
        <f t="shared" si="7"/>
        <v>#DIV/0!</v>
      </c>
      <c r="R19" s="2">
        <f t="shared" si="8"/>
        <v>0</v>
      </c>
      <c r="S19" s="2" t="b">
        <f t="shared" si="9"/>
        <v>0</v>
      </c>
      <c r="T19" s="2" t="b">
        <f t="shared" si="10"/>
        <v>0</v>
      </c>
      <c r="U19" s="2" t="b">
        <f t="shared" si="11"/>
        <v>0</v>
      </c>
      <c r="V19" s="2">
        <f t="shared" si="12"/>
        <v>0</v>
      </c>
      <c r="W19" s="2" t="b">
        <f t="shared" si="13"/>
        <v>0</v>
      </c>
      <c r="X19" s="2">
        <f t="shared" si="14"/>
        <v>100</v>
      </c>
      <c r="Y19" s="2">
        <f t="shared" si="15"/>
        <v>11</v>
      </c>
      <c r="AE19" s="2" t="b">
        <f t="shared" si="16"/>
        <v>0</v>
      </c>
      <c r="AF19" s="2">
        <f t="shared" si="17"/>
        <v>0</v>
      </c>
      <c r="AG19" s="2">
        <f t="shared" si="18"/>
        <v>100</v>
      </c>
      <c r="AH19" s="2">
        <f t="shared" si="19"/>
        <v>17</v>
      </c>
      <c r="AJ19" s="2" t="b">
        <f t="shared" si="20"/>
        <v>0</v>
      </c>
      <c r="AK19" s="2" t="b">
        <f t="shared" si="21"/>
        <v>0</v>
      </c>
      <c r="AL19" s="2" t="b">
        <f t="shared" si="22"/>
        <v>0</v>
      </c>
      <c r="AM19" s="2" t="b">
        <f t="shared" si="23"/>
        <v>0</v>
      </c>
      <c r="AN19" s="2" t="b">
        <f t="shared" si="24"/>
        <v>0</v>
      </c>
      <c r="AO19" s="2" t="b">
        <f t="shared" si="25"/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f t="shared" si="32"/>
        <v>0</v>
      </c>
    </row>
    <row r="20" spans="1:48" ht="9.75">
      <c r="A20" s="1" t="s">
        <v>51</v>
      </c>
      <c r="B20" s="1">
        <v>0</v>
      </c>
      <c r="C20" s="1">
        <v>0</v>
      </c>
      <c r="D20" s="1" t="e">
        <f t="shared" si="0"/>
        <v>#DIV/0!</v>
      </c>
      <c r="E20" s="1">
        <f>CP95</f>
        <v>0</v>
      </c>
      <c r="F20" s="1">
        <v>30</v>
      </c>
      <c r="G20" s="1">
        <f>RANK(N20,($N$6,$N$10,$N$20,$N$22,$N$27,$N$28),0)</f>
        <v>6</v>
      </c>
      <c r="H20" s="1">
        <f>CM95</f>
        <v>0</v>
      </c>
      <c r="I20" s="1" t="e">
        <f t="shared" si="1"/>
        <v>#DIV/0!</v>
      </c>
      <c r="J20" s="1">
        <f>CO95</f>
        <v>0</v>
      </c>
      <c r="K20" s="1" t="e">
        <f t="shared" si="2"/>
        <v>#DIV/0!</v>
      </c>
      <c r="L20" s="1">
        <f t="shared" si="3"/>
        <v>0</v>
      </c>
      <c r="M20" s="1" t="e">
        <f t="shared" si="4"/>
        <v>#DIV/0!</v>
      </c>
      <c r="N20" s="1">
        <f t="shared" si="5"/>
        <v>-3E-06</v>
      </c>
      <c r="O20" s="2" t="str">
        <f t="shared" si="6"/>
        <v>out</v>
      </c>
      <c r="P20" s="2" t="e">
        <f t="shared" si="7"/>
        <v>#DIV/0!</v>
      </c>
      <c r="R20" s="2">
        <f t="shared" si="8"/>
        <v>0</v>
      </c>
      <c r="S20" s="2" t="b">
        <f t="shared" si="9"/>
        <v>0</v>
      </c>
      <c r="T20" s="2" t="b">
        <f t="shared" si="10"/>
        <v>0</v>
      </c>
      <c r="U20" s="2" t="b">
        <f t="shared" si="11"/>
        <v>0</v>
      </c>
      <c r="V20" s="2">
        <f t="shared" si="12"/>
        <v>0</v>
      </c>
      <c r="W20" s="2" t="b">
        <f t="shared" si="13"/>
        <v>0</v>
      </c>
      <c r="X20" s="2">
        <f t="shared" si="14"/>
        <v>100</v>
      </c>
      <c r="Y20" s="2">
        <f t="shared" si="15"/>
        <v>11</v>
      </c>
      <c r="AE20" s="2" t="b">
        <f t="shared" si="16"/>
        <v>0</v>
      </c>
      <c r="AF20" s="2">
        <f t="shared" si="17"/>
        <v>0</v>
      </c>
      <c r="AG20" s="2">
        <f t="shared" si="18"/>
        <v>100</v>
      </c>
      <c r="AH20" s="2">
        <f t="shared" si="19"/>
        <v>17</v>
      </c>
      <c r="AJ20" s="2" t="b">
        <f t="shared" si="20"/>
        <v>0</v>
      </c>
      <c r="AK20" s="2" t="b">
        <f t="shared" si="21"/>
        <v>0</v>
      </c>
      <c r="AL20" s="2" t="b">
        <f t="shared" si="22"/>
        <v>0</v>
      </c>
      <c r="AM20" s="2" t="b">
        <f t="shared" si="23"/>
        <v>0</v>
      </c>
      <c r="AN20" s="2" t="b">
        <f t="shared" si="24"/>
        <v>0</v>
      </c>
      <c r="AO20" s="2" t="b">
        <f t="shared" si="25"/>
        <v>0</v>
      </c>
      <c r="AP20" s="2">
        <f aca="true" t="shared" si="33" ref="AP20:AP37">IF(AJ20=TRUE,1,0)</f>
        <v>0</v>
      </c>
      <c r="AQ20" s="2">
        <f aca="true" t="shared" si="34" ref="AQ20:AQ37">IF(AK20=TRUE,1,0)</f>
        <v>0</v>
      </c>
      <c r="AR20" s="2">
        <f aca="true" t="shared" si="35" ref="AR20:AR37">IF(AL20=TRUE,1,0)</f>
        <v>0</v>
      </c>
      <c r="AS20" s="2">
        <f aca="true" t="shared" si="36" ref="AS20:AS37">IF(AM20=TRUE,1,0)</f>
        <v>0</v>
      </c>
      <c r="AT20" s="2">
        <f aca="true" t="shared" si="37" ref="AT20:AT37">IF(AN20=TRUE,1,0)</f>
        <v>0</v>
      </c>
      <c r="AU20" s="2">
        <f aca="true" t="shared" si="38" ref="AU20:AU37">IF(AO20=TRUE,1,0)</f>
        <v>0</v>
      </c>
      <c r="AV20" s="2">
        <f t="shared" si="32"/>
        <v>0</v>
      </c>
    </row>
    <row r="21" spans="1:48" ht="9.75">
      <c r="A21" s="1" t="s">
        <v>50</v>
      </c>
      <c r="B21" s="1">
        <v>0</v>
      </c>
      <c r="C21" s="1">
        <v>0</v>
      </c>
      <c r="D21" s="1" t="e">
        <f t="shared" si="0"/>
        <v>#DIV/0!</v>
      </c>
      <c r="E21" s="1">
        <f>CU95</f>
        <v>0</v>
      </c>
      <c r="F21" s="1">
        <v>31</v>
      </c>
      <c r="G21" s="1">
        <f>RANK(N21,($N$2,$N$3,$N$13,$N$17,$N$21,$N$23),0)</f>
        <v>5</v>
      </c>
      <c r="H21" s="1">
        <f>CR95</f>
        <v>0</v>
      </c>
      <c r="I21" s="1" t="e">
        <f t="shared" si="1"/>
        <v>#DIV/0!</v>
      </c>
      <c r="J21" s="1">
        <f>CT95</f>
        <v>0</v>
      </c>
      <c r="K21" s="1" t="e">
        <f t="shared" si="2"/>
        <v>#DIV/0!</v>
      </c>
      <c r="L21" s="1">
        <f t="shared" si="3"/>
        <v>0</v>
      </c>
      <c r="M21" s="1" t="e">
        <f t="shared" si="4"/>
        <v>#DIV/0!</v>
      </c>
      <c r="N21" s="1">
        <f t="shared" si="5"/>
        <v>-3.1E-06</v>
      </c>
      <c r="O21" s="2" t="str">
        <f t="shared" si="6"/>
        <v>out</v>
      </c>
      <c r="P21" s="2" t="e">
        <f t="shared" si="7"/>
        <v>#DIV/0!</v>
      </c>
      <c r="R21" s="2">
        <f t="shared" si="8"/>
        <v>0</v>
      </c>
      <c r="S21" s="2" t="b">
        <f t="shared" si="9"/>
        <v>0</v>
      </c>
      <c r="T21" s="2" t="b">
        <f t="shared" si="10"/>
        <v>0</v>
      </c>
      <c r="U21" s="2" t="b">
        <f t="shared" si="11"/>
        <v>0</v>
      </c>
      <c r="V21" s="2">
        <f t="shared" si="12"/>
        <v>0</v>
      </c>
      <c r="W21" s="2" t="b">
        <f t="shared" si="13"/>
        <v>0</v>
      </c>
      <c r="X21" s="2">
        <f t="shared" si="14"/>
        <v>100</v>
      </c>
      <c r="Y21" s="2">
        <f t="shared" si="15"/>
        <v>11</v>
      </c>
      <c r="AE21" s="2" t="b">
        <f t="shared" si="16"/>
        <v>0</v>
      </c>
      <c r="AF21" s="2">
        <f t="shared" si="17"/>
        <v>0</v>
      </c>
      <c r="AG21" s="2">
        <f t="shared" si="18"/>
        <v>100</v>
      </c>
      <c r="AH21" s="2">
        <f t="shared" si="19"/>
        <v>17</v>
      </c>
      <c r="AJ21" s="2" t="b">
        <f t="shared" si="20"/>
        <v>0</v>
      </c>
      <c r="AK21" s="2" t="b">
        <f t="shared" si="21"/>
        <v>0</v>
      </c>
      <c r="AL21" s="2" t="b">
        <f t="shared" si="22"/>
        <v>0</v>
      </c>
      <c r="AM21" s="2" t="b">
        <f t="shared" si="23"/>
        <v>0</v>
      </c>
      <c r="AN21" s="2" t="b">
        <f t="shared" si="24"/>
        <v>0</v>
      </c>
      <c r="AO21" s="2" t="b">
        <f t="shared" si="25"/>
        <v>0</v>
      </c>
      <c r="AP21" s="2">
        <f t="shared" si="33"/>
        <v>0</v>
      </c>
      <c r="AQ21" s="2">
        <f t="shared" si="34"/>
        <v>0</v>
      </c>
      <c r="AR21" s="2">
        <f t="shared" si="35"/>
        <v>0</v>
      </c>
      <c r="AS21" s="2">
        <f t="shared" si="36"/>
        <v>0</v>
      </c>
      <c r="AT21" s="2">
        <f t="shared" si="37"/>
        <v>0</v>
      </c>
      <c r="AU21" s="2">
        <f t="shared" si="38"/>
        <v>0</v>
      </c>
      <c r="AV21" s="2">
        <f t="shared" si="32"/>
        <v>0</v>
      </c>
    </row>
    <row r="22" spans="1:48" ht="9.75">
      <c r="A22" s="1" t="s">
        <v>29</v>
      </c>
      <c r="B22" s="1">
        <v>0</v>
      </c>
      <c r="C22" s="1">
        <v>2</v>
      </c>
      <c r="D22" s="1">
        <f t="shared" si="0"/>
        <v>0</v>
      </c>
      <c r="E22" s="1">
        <f>CZ95</f>
        <v>0</v>
      </c>
      <c r="F22" s="1">
        <v>16</v>
      </c>
      <c r="G22" s="1">
        <f>RANK(N22,($N$6,$N$10,$N$20,$N$22,$N$27,$N$28),0)</f>
        <v>4</v>
      </c>
      <c r="H22" s="1">
        <f>CW95</f>
        <v>10</v>
      </c>
      <c r="I22" s="1">
        <f t="shared" si="1"/>
        <v>5</v>
      </c>
      <c r="J22" s="1">
        <f>CY95</f>
        <v>19</v>
      </c>
      <c r="K22" s="1">
        <f t="shared" si="2"/>
        <v>9.5</v>
      </c>
      <c r="L22" s="1">
        <f t="shared" si="3"/>
        <v>-9</v>
      </c>
      <c r="M22" s="1">
        <f t="shared" si="4"/>
        <v>-4.5</v>
      </c>
      <c r="N22" s="1">
        <f t="shared" si="5"/>
        <v>-1.6E-06</v>
      </c>
      <c r="O22" s="2" t="str">
        <f t="shared" si="6"/>
        <v>out</v>
      </c>
      <c r="P22" s="2">
        <f t="shared" si="7"/>
        <v>14.5</v>
      </c>
      <c r="R22" s="2">
        <f t="shared" si="8"/>
        <v>0</v>
      </c>
      <c r="S22" s="2" t="b">
        <f t="shared" si="9"/>
        <v>0</v>
      </c>
      <c r="T22" s="2" t="b">
        <f t="shared" si="10"/>
        <v>0</v>
      </c>
      <c r="U22" s="2" t="b">
        <f t="shared" si="11"/>
        <v>0</v>
      </c>
      <c r="V22" s="2">
        <f t="shared" si="12"/>
        <v>0</v>
      </c>
      <c r="W22" s="2" t="b">
        <f t="shared" si="13"/>
        <v>0</v>
      </c>
      <c r="X22" s="2">
        <f t="shared" si="14"/>
        <v>100</v>
      </c>
      <c r="Y22" s="2">
        <f t="shared" si="15"/>
        <v>11</v>
      </c>
      <c r="AE22" s="2" t="b">
        <f t="shared" si="16"/>
        <v>0</v>
      </c>
      <c r="AF22" s="2">
        <f t="shared" si="17"/>
        <v>0</v>
      </c>
      <c r="AG22" s="2">
        <f t="shared" si="18"/>
        <v>100</v>
      </c>
      <c r="AH22" s="2">
        <f t="shared" si="19"/>
        <v>17</v>
      </c>
      <c r="AJ22" s="2" t="b">
        <f t="shared" si="20"/>
        <v>0</v>
      </c>
      <c r="AK22" s="2" t="b">
        <f t="shared" si="21"/>
        <v>0</v>
      </c>
      <c r="AL22" s="2" t="b">
        <f t="shared" si="22"/>
        <v>0</v>
      </c>
      <c r="AM22" s="2" t="b">
        <f t="shared" si="23"/>
        <v>0</v>
      </c>
      <c r="AN22" s="2" t="b">
        <f t="shared" si="24"/>
        <v>0</v>
      </c>
      <c r="AO22" s="2" t="b">
        <f t="shared" si="25"/>
        <v>0</v>
      </c>
      <c r="AP22" s="2">
        <f t="shared" si="33"/>
        <v>0</v>
      </c>
      <c r="AQ22" s="2">
        <f t="shared" si="34"/>
        <v>0</v>
      </c>
      <c r="AR22" s="2">
        <f t="shared" si="35"/>
        <v>0</v>
      </c>
      <c r="AS22" s="2">
        <f t="shared" si="36"/>
        <v>0</v>
      </c>
      <c r="AT22" s="2">
        <f t="shared" si="37"/>
        <v>0</v>
      </c>
      <c r="AU22" s="2">
        <f t="shared" si="38"/>
        <v>0</v>
      </c>
      <c r="AV22" s="2">
        <f t="shared" si="32"/>
        <v>0</v>
      </c>
    </row>
    <row r="23" spans="1:48" ht="9.75">
      <c r="A23" s="1" t="s">
        <v>28</v>
      </c>
      <c r="B23" s="1">
        <v>0</v>
      </c>
      <c r="C23" s="1">
        <v>0</v>
      </c>
      <c r="D23" s="1" t="e">
        <f t="shared" si="0"/>
        <v>#DIV/0!</v>
      </c>
      <c r="E23" s="1">
        <f>DE95</f>
        <v>0</v>
      </c>
      <c r="F23" s="1">
        <v>26</v>
      </c>
      <c r="G23" s="1">
        <f>RANK(N23,($N$2,$N$3,$N$13,$N$17,$N$21,$N$23),0)</f>
        <v>4</v>
      </c>
      <c r="H23" s="1">
        <f>DB95</f>
        <v>0</v>
      </c>
      <c r="I23" s="1" t="e">
        <f t="shared" si="1"/>
        <v>#DIV/0!</v>
      </c>
      <c r="J23" s="1">
        <f>DD95</f>
        <v>0</v>
      </c>
      <c r="K23" s="1" t="e">
        <f t="shared" si="2"/>
        <v>#DIV/0!</v>
      </c>
      <c r="L23" s="1">
        <f t="shared" si="3"/>
        <v>0</v>
      </c>
      <c r="M23" s="1" t="e">
        <f t="shared" si="4"/>
        <v>#DIV/0!</v>
      </c>
      <c r="N23" s="1">
        <f t="shared" si="5"/>
        <v>-2.5999999999999997E-06</v>
      </c>
      <c r="O23" s="2" t="str">
        <f t="shared" si="6"/>
        <v>out</v>
      </c>
      <c r="P23" s="2" t="e">
        <f>SUM(I23+K23)</f>
        <v>#DIV/0!</v>
      </c>
      <c r="R23" s="2">
        <f t="shared" si="8"/>
        <v>0</v>
      </c>
      <c r="S23" s="2" t="b">
        <f t="shared" si="9"/>
        <v>0</v>
      </c>
      <c r="T23" s="2" t="b">
        <f t="shared" si="10"/>
        <v>0</v>
      </c>
      <c r="U23" s="2" t="b">
        <f t="shared" si="11"/>
        <v>0</v>
      </c>
      <c r="V23" s="2">
        <f t="shared" si="12"/>
        <v>0</v>
      </c>
      <c r="W23" s="2" t="b">
        <f t="shared" si="13"/>
        <v>0</v>
      </c>
      <c r="X23" s="2">
        <f t="shared" si="14"/>
        <v>100</v>
      </c>
      <c r="Y23" s="2">
        <f t="shared" si="15"/>
        <v>11</v>
      </c>
      <c r="AE23" s="2" t="b">
        <f t="shared" si="16"/>
        <v>0</v>
      </c>
      <c r="AF23" s="2">
        <f t="shared" si="17"/>
        <v>0</v>
      </c>
      <c r="AG23" s="2">
        <f t="shared" si="18"/>
        <v>100</v>
      </c>
      <c r="AH23" s="2">
        <f t="shared" si="19"/>
        <v>17</v>
      </c>
      <c r="AJ23" s="2" t="b">
        <f t="shared" si="20"/>
        <v>0</v>
      </c>
      <c r="AK23" s="2" t="b">
        <f t="shared" si="21"/>
        <v>0</v>
      </c>
      <c r="AL23" s="2" t="b">
        <f t="shared" si="22"/>
        <v>0</v>
      </c>
      <c r="AM23" s="2" t="b">
        <f t="shared" si="23"/>
        <v>0</v>
      </c>
      <c r="AN23" s="2" t="b">
        <f t="shared" si="24"/>
        <v>0</v>
      </c>
      <c r="AO23" s="2" t="b">
        <f t="shared" si="25"/>
        <v>0</v>
      </c>
      <c r="AP23" s="2">
        <f t="shared" si="33"/>
        <v>0</v>
      </c>
      <c r="AQ23" s="2">
        <f t="shared" si="34"/>
        <v>0</v>
      </c>
      <c r="AR23" s="2">
        <f t="shared" si="35"/>
        <v>0</v>
      </c>
      <c r="AS23" s="2">
        <f t="shared" si="36"/>
        <v>0</v>
      </c>
      <c r="AT23" s="2">
        <f t="shared" si="37"/>
        <v>0</v>
      </c>
      <c r="AU23" s="2">
        <f t="shared" si="38"/>
        <v>0</v>
      </c>
      <c r="AV23" s="2">
        <f t="shared" si="32"/>
        <v>0</v>
      </c>
    </row>
    <row r="24" spans="1:48" ht="9.75">
      <c r="A24" s="1" t="s">
        <v>15</v>
      </c>
      <c r="B24" s="1">
        <v>21</v>
      </c>
      <c r="C24" s="1">
        <v>5</v>
      </c>
      <c r="D24" s="1">
        <f t="shared" si="0"/>
        <v>0.8076923076923077</v>
      </c>
      <c r="E24" s="1">
        <f>DJ95</f>
        <v>4</v>
      </c>
      <c r="F24" s="1">
        <v>1</v>
      </c>
      <c r="G24" s="1">
        <f>RANK(N24,($N$4,$N$7,$N$8,$N$9,$N$19,$N$24),0)</f>
        <v>1</v>
      </c>
      <c r="H24" s="1">
        <f>DG95</f>
        <v>124</v>
      </c>
      <c r="I24" s="1">
        <f t="shared" si="1"/>
        <v>4.769230769230769</v>
      </c>
      <c r="J24" s="1">
        <f>DI95</f>
        <v>67</v>
      </c>
      <c r="K24" s="1">
        <f t="shared" si="2"/>
        <v>2.576923076923077</v>
      </c>
      <c r="L24" s="1">
        <f t="shared" si="3"/>
        <v>57</v>
      </c>
      <c r="M24" s="1">
        <f t="shared" si="4"/>
        <v>2.192307692307692</v>
      </c>
      <c r="N24" s="1">
        <f t="shared" si="5"/>
        <v>3.9999999</v>
      </c>
      <c r="O24" s="2">
        <f t="shared" si="6"/>
        <v>1</v>
      </c>
      <c r="P24" s="2">
        <f t="shared" si="7"/>
        <v>7.346153846153847</v>
      </c>
      <c r="R24" s="2">
        <f t="shared" si="8"/>
        <v>1</v>
      </c>
      <c r="S24" s="2" t="b">
        <f t="shared" si="9"/>
        <v>1</v>
      </c>
      <c r="T24" s="2" t="b">
        <f t="shared" si="10"/>
        <v>1</v>
      </c>
      <c r="U24" s="2" t="b">
        <f t="shared" si="11"/>
        <v>1</v>
      </c>
      <c r="V24" s="2">
        <f t="shared" si="12"/>
        <v>1</v>
      </c>
      <c r="W24" s="2" t="b">
        <f t="shared" si="13"/>
        <v>0</v>
      </c>
      <c r="X24" s="2">
        <f t="shared" si="14"/>
        <v>100</v>
      </c>
      <c r="Y24" s="2">
        <f t="shared" si="15"/>
        <v>11</v>
      </c>
      <c r="AE24" s="2" t="b">
        <f t="shared" si="16"/>
        <v>1</v>
      </c>
      <c r="AF24" s="2">
        <f t="shared" si="17"/>
        <v>1</v>
      </c>
      <c r="AG24" s="2">
        <f t="shared" si="18"/>
        <v>1</v>
      </c>
      <c r="AH24" s="2">
        <f t="shared" si="19"/>
        <v>1</v>
      </c>
      <c r="AJ24" s="2" t="b">
        <f t="shared" si="20"/>
        <v>0</v>
      </c>
      <c r="AK24" s="2" t="b">
        <f t="shared" si="21"/>
        <v>0</v>
      </c>
      <c r="AL24" s="2" t="b">
        <f t="shared" si="22"/>
        <v>0</v>
      </c>
      <c r="AM24" s="2" t="b">
        <f t="shared" si="23"/>
        <v>0</v>
      </c>
      <c r="AN24" s="2" t="b">
        <f t="shared" si="24"/>
        <v>0</v>
      </c>
      <c r="AO24" s="2" t="b">
        <f t="shared" si="25"/>
        <v>0</v>
      </c>
      <c r="AP24" s="2">
        <f t="shared" si="33"/>
        <v>0</v>
      </c>
      <c r="AQ24" s="2">
        <f t="shared" si="34"/>
        <v>0</v>
      </c>
      <c r="AR24" s="2">
        <f t="shared" si="35"/>
        <v>0</v>
      </c>
      <c r="AS24" s="2">
        <f t="shared" si="36"/>
        <v>0</v>
      </c>
      <c r="AT24" s="2">
        <f t="shared" si="37"/>
        <v>0</v>
      </c>
      <c r="AU24" s="2">
        <f t="shared" si="38"/>
        <v>0</v>
      </c>
      <c r="AV24" s="2">
        <f t="shared" si="32"/>
        <v>0</v>
      </c>
    </row>
    <row r="25" spans="1:48" ht="9.75">
      <c r="A25" s="1" t="s">
        <v>49</v>
      </c>
      <c r="B25" s="1">
        <v>1</v>
      </c>
      <c r="C25" s="1">
        <v>1</v>
      </c>
      <c r="D25" s="1">
        <f t="shared" si="0"/>
        <v>0.5</v>
      </c>
      <c r="E25" s="1">
        <f>DO95</f>
        <v>0</v>
      </c>
      <c r="F25" s="1">
        <v>12</v>
      </c>
      <c r="G25" s="1">
        <f>RANK(N25,($N$14,$N$15,$N$25,$N$26,$N$29,$N$32),0)</f>
        <v>3</v>
      </c>
      <c r="H25" s="1">
        <f>DL95</f>
        <v>14</v>
      </c>
      <c r="I25" s="1">
        <f t="shared" si="1"/>
        <v>7</v>
      </c>
      <c r="J25" s="1">
        <f>DN95</f>
        <v>27</v>
      </c>
      <c r="K25" s="1">
        <f t="shared" si="2"/>
        <v>13.5</v>
      </c>
      <c r="L25" s="1">
        <f t="shared" si="3"/>
        <v>-13</v>
      </c>
      <c r="M25" s="1">
        <f t="shared" si="4"/>
        <v>-6.5</v>
      </c>
      <c r="N25" s="1">
        <f t="shared" si="5"/>
        <v>-1.2E-06</v>
      </c>
      <c r="O25" s="2">
        <f t="shared" si="6"/>
        <v>12</v>
      </c>
      <c r="P25" s="2">
        <f t="shared" si="7"/>
        <v>20.5</v>
      </c>
      <c r="R25" s="2">
        <f t="shared" si="8"/>
        <v>1</v>
      </c>
      <c r="S25" s="2" t="b">
        <f t="shared" si="9"/>
        <v>0</v>
      </c>
      <c r="T25" s="2" t="b">
        <f t="shared" si="10"/>
        <v>0</v>
      </c>
      <c r="U25" s="2" t="b">
        <f t="shared" si="11"/>
        <v>0</v>
      </c>
      <c r="V25" s="2">
        <f t="shared" si="12"/>
        <v>0</v>
      </c>
      <c r="W25" s="2" t="b">
        <f t="shared" si="13"/>
        <v>1</v>
      </c>
      <c r="X25" s="2">
        <f t="shared" si="14"/>
        <v>12</v>
      </c>
      <c r="Y25" s="2">
        <f t="shared" si="15"/>
        <v>2</v>
      </c>
      <c r="AE25" s="2" t="b">
        <f t="shared" si="16"/>
        <v>1</v>
      </c>
      <c r="AF25" s="2">
        <f t="shared" si="17"/>
        <v>1</v>
      </c>
      <c r="AG25" s="2">
        <f t="shared" si="18"/>
        <v>12</v>
      </c>
      <c r="AH25" s="2">
        <f t="shared" si="19"/>
        <v>12</v>
      </c>
      <c r="AJ25" s="2" t="b">
        <f t="shared" si="20"/>
        <v>0</v>
      </c>
      <c r="AK25" s="2" t="b">
        <f t="shared" si="21"/>
        <v>1</v>
      </c>
      <c r="AL25" s="2" t="b">
        <f t="shared" si="22"/>
        <v>0</v>
      </c>
      <c r="AM25" s="2" t="b">
        <f t="shared" si="23"/>
        <v>0</v>
      </c>
      <c r="AN25" s="2" t="b">
        <f t="shared" si="24"/>
        <v>0</v>
      </c>
      <c r="AO25" s="2" t="b">
        <f t="shared" si="25"/>
        <v>0</v>
      </c>
      <c r="AP25" s="2">
        <f t="shared" si="33"/>
        <v>0</v>
      </c>
      <c r="AQ25" s="2">
        <f t="shared" si="34"/>
        <v>1</v>
      </c>
      <c r="AR25" s="2">
        <f t="shared" si="35"/>
        <v>0</v>
      </c>
      <c r="AS25" s="2">
        <f t="shared" si="36"/>
        <v>0</v>
      </c>
      <c r="AT25" s="2">
        <f t="shared" si="37"/>
        <v>0</v>
      </c>
      <c r="AU25" s="2">
        <f t="shared" si="38"/>
        <v>0</v>
      </c>
      <c r="AV25" s="2">
        <f t="shared" si="32"/>
        <v>1</v>
      </c>
    </row>
    <row r="26" spans="1:48" ht="9.75">
      <c r="A26" s="1" t="s">
        <v>48</v>
      </c>
      <c r="B26" s="1">
        <v>1</v>
      </c>
      <c r="C26" s="1">
        <v>4</v>
      </c>
      <c r="D26" s="1">
        <f t="shared" si="0"/>
        <v>0.2</v>
      </c>
      <c r="E26" s="1">
        <f>DT95</f>
        <v>0</v>
      </c>
      <c r="F26" s="1">
        <v>14</v>
      </c>
      <c r="G26" s="1">
        <f>RANK(N26,($N$14,$N$15,$N$25,$N$26,$N$29,$N$32),0)</f>
        <v>5</v>
      </c>
      <c r="H26" s="1">
        <f>DQ95</f>
        <v>32</v>
      </c>
      <c r="I26" s="1">
        <f t="shared" si="1"/>
        <v>6.4</v>
      </c>
      <c r="J26" s="1">
        <f>DS95</f>
        <v>46</v>
      </c>
      <c r="K26" s="1">
        <f t="shared" si="2"/>
        <v>9.2</v>
      </c>
      <c r="L26" s="1">
        <f t="shared" si="3"/>
        <v>-14</v>
      </c>
      <c r="M26" s="1">
        <f t="shared" si="4"/>
        <v>-2.799999999999999</v>
      </c>
      <c r="N26" s="1">
        <f t="shared" si="5"/>
        <v>-1.4E-06</v>
      </c>
      <c r="O26" s="2">
        <f t="shared" si="6"/>
        <v>14</v>
      </c>
      <c r="P26" s="2">
        <f t="shared" si="7"/>
        <v>15.6</v>
      </c>
      <c r="R26" s="2">
        <f t="shared" si="8"/>
        <v>1</v>
      </c>
      <c r="S26" s="2" t="b">
        <f t="shared" si="9"/>
        <v>0</v>
      </c>
      <c r="T26" s="2" t="b">
        <f t="shared" si="10"/>
        <v>0</v>
      </c>
      <c r="U26" s="2" t="b">
        <f t="shared" si="11"/>
        <v>0</v>
      </c>
      <c r="V26" s="2">
        <f t="shared" si="12"/>
        <v>0</v>
      </c>
      <c r="W26" s="2" t="b">
        <f t="shared" si="13"/>
        <v>1</v>
      </c>
      <c r="X26" s="2">
        <f t="shared" si="14"/>
        <v>14</v>
      </c>
      <c r="Y26" s="2">
        <f t="shared" si="15"/>
        <v>4</v>
      </c>
      <c r="AE26" s="2" t="b">
        <f t="shared" si="16"/>
        <v>1</v>
      </c>
      <c r="AF26" s="2">
        <f t="shared" si="17"/>
        <v>1</v>
      </c>
      <c r="AG26" s="2">
        <f t="shared" si="18"/>
        <v>14</v>
      </c>
      <c r="AH26" s="2">
        <f t="shared" si="19"/>
        <v>14</v>
      </c>
      <c r="AJ26" s="2" t="b">
        <f t="shared" si="20"/>
        <v>0</v>
      </c>
      <c r="AK26" s="2" t="b">
        <f t="shared" si="21"/>
        <v>1</v>
      </c>
      <c r="AL26" s="2" t="b">
        <f t="shared" si="22"/>
        <v>0</v>
      </c>
      <c r="AM26" s="2" t="b">
        <f t="shared" si="23"/>
        <v>0</v>
      </c>
      <c r="AN26" s="2" t="b">
        <f t="shared" si="24"/>
        <v>0</v>
      </c>
      <c r="AO26" s="2" t="b">
        <f t="shared" si="25"/>
        <v>0</v>
      </c>
      <c r="AP26" s="2">
        <f t="shared" si="33"/>
        <v>0</v>
      </c>
      <c r="AQ26" s="2">
        <f t="shared" si="34"/>
        <v>1</v>
      </c>
      <c r="AR26" s="2">
        <f t="shared" si="35"/>
        <v>0</v>
      </c>
      <c r="AS26" s="2">
        <f t="shared" si="36"/>
        <v>0</v>
      </c>
      <c r="AT26" s="2">
        <f t="shared" si="37"/>
        <v>0</v>
      </c>
      <c r="AU26" s="2">
        <f t="shared" si="38"/>
        <v>0</v>
      </c>
      <c r="AV26" s="2">
        <f t="shared" si="32"/>
        <v>1</v>
      </c>
    </row>
    <row r="27" spans="1:48" ht="9.75">
      <c r="A27" s="1" t="s">
        <v>30</v>
      </c>
      <c r="B27" s="1">
        <v>7</v>
      </c>
      <c r="C27" s="1">
        <v>4</v>
      </c>
      <c r="D27" s="1">
        <f t="shared" si="0"/>
        <v>0.6363636363636364</v>
      </c>
      <c r="E27" s="1">
        <f>DY95</f>
        <v>2</v>
      </c>
      <c r="F27" s="1">
        <v>4</v>
      </c>
      <c r="G27" s="1">
        <f>RANK(N27,($N$6,$N$10,$N$20,$N$22,$N$27,$N$28),0)</f>
        <v>2</v>
      </c>
      <c r="H27" s="1">
        <f>DV95</f>
        <v>70</v>
      </c>
      <c r="I27" s="1">
        <f t="shared" si="1"/>
        <v>6.363636363636363</v>
      </c>
      <c r="J27" s="1">
        <f>DX95</f>
        <v>42</v>
      </c>
      <c r="K27" s="1">
        <f t="shared" si="2"/>
        <v>3.8181818181818183</v>
      </c>
      <c r="L27" s="1">
        <f t="shared" si="3"/>
        <v>28</v>
      </c>
      <c r="M27" s="1">
        <f t="shared" si="4"/>
        <v>2.545454545454545</v>
      </c>
      <c r="N27" s="1">
        <f t="shared" si="5"/>
        <v>1.9999996</v>
      </c>
      <c r="O27" s="2">
        <f t="shared" si="6"/>
        <v>4</v>
      </c>
      <c r="P27" s="2">
        <f t="shared" si="7"/>
        <v>10.181818181818182</v>
      </c>
      <c r="R27" s="2">
        <f t="shared" si="8"/>
        <v>1</v>
      </c>
      <c r="S27" s="2" t="b">
        <f t="shared" si="9"/>
        <v>0</v>
      </c>
      <c r="T27" s="2" t="b">
        <f t="shared" si="10"/>
        <v>1</v>
      </c>
      <c r="U27" s="2" t="b">
        <f t="shared" si="11"/>
        <v>1</v>
      </c>
      <c r="V27" s="2">
        <f t="shared" si="12"/>
        <v>1</v>
      </c>
      <c r="W27" s="2" t="b">
        <f t="shared" si="13"/>
        <v>0</v>
      </c>
      <c r="X27" s="2">
        <f aca="true" t="shared" si="39" ref="X27:X37">IF(W27=TRUE,F27,100)</f>
        <v>100</v>
      </c>
      <c r="Y27" s="2">
        <f t="shared" si="15"/>
        <v>11</v>
      </c>
      <c r="AE27" s="2" t="b">
        <f t="shared" si="16"/>
        <v>1</v>
      </c>
      <c r="AF27" s="2">
        <f t="shared" si="17"/>
        <v>1</v>
      </c>
      <c r="AG27" s="2">
        <f t="shared" si="18"/>
        <v>4</v>
      </c>
      <c r="AH27" s="2">
        <f t="shared" si="19"/>
        <v>4</v>
      </c>
      <c r="AJ27" s="2" t="b">
        <f t="shared" si="20"/>
        <v>0</v>
      </c>
      <c r="AK27" s="2" t="b">
        <f t="shared" si="21"/>
        <v>0</v>
      </c>
      <c r="AL27" s="2" t="b">
        <f t="shared" si="22"/>
        <v>0</v>
      </c>
      <c r="AM27" s="2" t="b">
        <f t="shared" si="23"/>
        <v>0</v>
      </c>
      <c r="AN27" s="2" t="b">
        <f t="shared" si="24"/>
        <v>0</v>
      </c>
      <c r="AO27" s="2" t="b">
        <f t="shared" si="25"/>
        <v>0</v>
      </c>
      <c r="AP27" s="2">
        <f t="shared" si="33"/>
        <v>0</v>
      </c>
      <c r="AQ27" s="2">
        <f t="shared" si="34"/>
        <v>0</v>
      </c>
      <c r="AR27" s="2">
        <f t="shared" si="35"/>
        <v>0</v>
      </c>
      <c r="AS27" s="2">
        <f t="shared" si="36"/>
        <v>0</v>
      </c>
      <c r="AT27" s="2">
        <f t="shared" si="37"/>
        <v>0</v>
      </c>
      <c r="AU27" s="2">
        <f t="shared" si="38"/>
        <v>0</v>
      </c>
      <c r="AV27" s="2">
        <f t="shared" si="32"/>
        <v>0</v>
      </c>
    </row>
    <row r="28" spans="1:48" ht="9.75">
      <c r="A28" s="1" t="s">
        <v>42</v>
      </c>
      <c r="B28" s="1">
        <v>5</v>
      </c>
      <c r="C28" s="1">
        <v>2</v>
      </c>
      <c r="D28" s="1">
        <f t="shared" si="0"/>
        <v>0.7142857142857143</v>
      </c>
      <c r="E28" s="1">
        <f>ED95</f>
        <v>3</v>
      </c>
      <c r="F28" s="1">
        <v>3</v>
      </c>
      <c r="G28" s="1">
        <f>RANK(N28,($N$6,$N$10,$N$20,$N$22,$N$27,$N$28),0)</f>
        <v>1</v>
      </c>
      <c r="H28" s="1">
        <f>EA95</f>
        <v>76</v>
      </c>
      <c r="I28" s="1">
        <f t="shared" si="1"/>
        <v>10.857142857142858</v>
      </c>
      <c r="J28" s="1">
        <f>EC95</f>
        <v>44</v>
      </c>
      <c r="K28" s="1">
        <f t="shared" si="2"/>
        <v>6.285714285714286</v>
      </c>
      <c r="L28" s="1">
        <f t="shared" si="3"/>
        <v>32</v>
      </c>
      <c r="M28" s="1">
        <f t="shared" si="4"/>
        <v>4.571428571428572</v>
      </c>
      <c r="N28" s="1">
        <f t="shared" si="5"/>
        <v>2.9999997</v>
      </c>
      <c r="O28" s="2">
        <f t="shared" si="6"/>
        <v>3</v>
      </c>
      <c r="P28" s="2">
        <f t="shared" si="7"/>
        <v>17.142857142857142</v>
      </c>
      <c r="R28" s="2">
        <f t="shared" si="8"/>
        <v>1</v>
      </c>
      <c r="S28" s="2" t="b">
        <f t="shared" si="9"/>
        <v>1</v>
      </c>
      <c r="T28" s="2" t="b">
        <f t="shared" si="10"/>
        <v>1</v>
      </c>
      <c r="U28" s="2" t="b">
        <f t="shared" si="11"/>
        <v>1</v>
      </c>
      <c r="V28" s="2">
        <f t="shared" si="12"/>
        <v>1</v>
      </c>
      <c r="W28" s="2" t="b">
        <f t="shared" si="13"/>
        <v>0</v>
      </c>
      <c r="X28" s="2">
        <f t="shared" si="39"/>
        <v>100</v>
      </c>
      <c r="Y28" s="2">
        <f t="shared" si="15"/>
        <v>11</v>
      </c>
      <c r="AE28" s="2" t="b">
        <f t="shared" si="16"/>
        <v>1</v>
      </c>
      <c r="AF28" s="2">
        <f t="shared" si="17"/>
        <v>1</v>
      </c>
      <c r="AG28" s="2">
        <f t="shared" si="18"/>
        <v>3</v>
      </c>
      <c r="AH28" s="2">
        <f t="shared" si="19"/>
        <v>3</v>
      </c>
      <c r="AJ28" s="2" t="b">
        <f t="shared" si="20"/>
        <v>0</v>
      </c>
      <c r="AK28" s="2" t="b">
        <f t="shared" si="21"/>
        <v>0</v>
      </c>
      <c r="AL28" s="2" t="b">
        <f t="shared" si="22"/>
        <v>0</v>
      </c>
      <c r="AM28" s="2" t="b">
        <f t="shared" si="23"/>
        <v>0</v>
      </c>
      <c r="AN28" s="2" t="b">
        <f t="shared" si="24"/>
        <v>0</v>
      </c>
      <c r="AO28" s="2" t="b">
        <f t="shared" si="25"/>
        <v>0</v>
      </c>
      <c r="AP28" s="2">
        <f t="shared" si="33"/>
        <v>0</v>
      </c>
      <c r="AQ28" s="2">
        <f t="shared" si="34"/>
        <v>0</v>
      </c>
      <c r="AR28" s="2">
        <f t="shared" si="35"/>
        <v>0</v>
      </c>
      <c r="AS28" s="2">
        <f t="shared" si="36"/>
        <v>0</v>
      </c>
      <c r="AT28" s="2">
        <f t="shared" si="37"/>
        <v>0</v>
      </c>
      <c r="AU28" s="2">
        <f t="shared" si="38"/>
        <v>0</v>
      </c>
      <c r="AV28" s="2">
        <f t="shared" si="32"/>
        <v>0</v>
      </c>
    </row>
    <row r="29" spans="1:48" ht="9.75">
      <c r="A29" s="1" t="s">
        <v>35</v>
      </c>
      <c r="B29" s="1">
        <v>0</v>
      </c>
      <c r="C29" s="1">
        <v>0</v>
      </c>
      <c r="D29" s="1" t="e">
        <f t="shared" si="0"/>
        <v>#DIV/0!</v>
      </c>
      <c r="E29" s="1">
        <f>EI95</f>
        <v>0</v>
      </c>
      <c r="F29" s="1">
        <v>27</v>
      </c>
      <c r="G29" s="1">
        <f>RANK(N29,($N$14,$N$15,$N$25,$N$26,$N$29,$N$32),0)</f>
        <v>6</v>
      </c>
      <c r="H29" s="1">
        <f>EF95</f>
        <v>0</v>
      </c>
      <c r="I29" s="1" t="e">
        <f t="shared" si="1"/>
        <v>#DIV/0!</v>
      </c>
      <c r="J29" s="1">
        <f>EH95</f>
        <v>0</v>
      </c>
      <c r="K29" s="1" t="e">
        <f t="shared" si="2"/>
        <v>#DIV/0!</v>
      </c>
      <c r="L29" s="1">
        <f t="shared" si="3"/>
        <v>0</v>
      </c>
      <c r="M29" s="1" t="e">
        <f t="shared" si="4"/>
        <v>#DIV/0!</v>
      </c>
      <c r="N29" s="1">
        <f t="shared" si="5"/>
        <v>-2.7E-06</v>
      </c>
      <c r="O29" s="2" t="str">
        <f t="shared" si="6"/>
        <v>out</v>
      </c>
      <c r="P29" s="2" t="e">
        <f t="shared" si="7"/>
        <v>#DIV/0!</v>
      </c>
      <c r="R29" s="2">
        <f t="shared" si="8"/>
        <v>0</v>
      </c>
      <c r="S29" s="2" t="b">
        <f t="shared" si="9"/>
        <v>0</v>
      </c>
      <c r="T29" s="2" t="b">
        <f t="shared" si="10"/>
        <v>0</v>
      </c>
      <c r="U29" s="2" t="b">
        <f t="shared" si="11"/>
        <v>0</v>
      </c>
      <c r="V29" s="2">
        <f t="shared" si="12"/>
        <v>0</v>
      </c>
      <c r="W29" s="2" t="b">
        <f t="shared" si="13"/>
        <v>0</v>
      </c>
      <c r="X29" s="2">
        <f t="shared" si="39"/>
        <v>100</v>
      </c>
      <c r="Y29" s="2">
        <f t="shared" si="15"/>
        <v>11</v>
      </c>
      <c r="AE29" s="2" t="b">
        <f t="shared" si="16"/>
        <v>0</v>
      </c>
      <c r="AF29" s="2">
        <f t="shared" si="17"/>
        <v>0</v>
      </c>
      <c r="AG29" s="2">
        <f t="shared" si="18"/>
        <v>100</v>
      </c>
      <c r="AH29" s="2">
        <f t="shared" si="19"/>
        <v>17</v>
      </c>
      <c r="AJ29" s="2" t="b">
        <f t="shared" si="20"/>
        <v>0</v>
      </c>
      <c r="AK29" s="2" t="b">
        <f t="shared" si="21"/>
        <v>0</v>
      </c>
      <c r="AL29" s="2" t="b">
        <f t="shared" si="22"/>
        <v>0</v>
      </c>
      <c r="AM29" s="2" t="b">
        <f t="shared" si="23"/>
        <v>0</v>
      </c>
      <c r="AN29" s="2" t="b">
        <f t="shared" si="24"/>
        <v>0</v>
      </c>
      <c r="AO29" s="2" t="b">
        <f t="shared" si="25"/>
        <v>0</v>
      </c>
      <c r="AP29" s="2">
        <f t="shared" si="33"/>
        <v>0</v>
      </c>
      <c r="AQ29" s="2">
        <f t="shared" si="34"/>
        <v>0</v>
      </c>
      <c r="AR29" s="2">
        <f t="shared" si="35"/>
        <v>0</v>
      </c>
      <c r="AS29" s="2">
        <f t="shared" si="36"/>
        <v>0</v>
      </c>
      <c r="AT29" s="2">
        <f t="shared" si="37"/>
        <v>0</v>
      </c>
      <c r="AU29" s="2">
        <f t="shared" si="38"/>
        <v>0</v>
      </c>
      <c r="AV29" s="2">
        <f t="shared" si="32"/>
        <v>0</v>
      </c>
    </row>
    <row r="30" spans="1:48" ht="9.75">
      <c r="A30" s="1" t="s">
        <v>31</v>
      </c>
      <c r="B30" s="1">
        <v>0</v>
      </c>
      <c r="C30" s="1">
        <v>0</v>
      </c>
      <c r="D30" s="1" t="e">
        <f t="shared" si="0"/>
        <v>#DIV/0!</v>
      </c>
      <c r="E30" s="1">
        <f>EN95</f>
        <v>0</v>
      </c>
      <c r="F30" s="1">
        <v>28</v>
      </c>
      <c r="G30" s="1">
        <f>RANK(N30,($N$11,$N$12,$N$18,$N$30,$N$34,$N$36),0)</f>
        <v>3</v>
      </c>
      <c r="H30" s="1">
        <f>EK95</f>
        <v>0</v>
      </c>
      <c r="I30" s="1" t="e">
        <f t="shared" si="1"/>
        <v>#DIV/0!</v>
      </c>
      <c r="J30" s="1">
        <f>EM95</f>
        <v>0</v>
      </c>
      <c r="K30" s="1" t="e">
        <f t="shared" si="2"/>
        <v>#DIV/0!</v>
      </c>
      <c r="L30" s="1">
        <f t="shared" si="3"/>
        <v>0</v>
      </c>
      <c r="M30" s="1" t="e">
        <f t="shared" si="4"/>
        <v>#DIV/0!</v>
      </c>
      <c r="N30" s="1">
        <f t="shared" si="5"/>
        <v>-2.8E-06</v>
      </c>
      <c r="O30" s="2" t="str">
        <f t="shared" si="6"/>
        <v>out</v>
      </c>
      <c r="P30" s="2" t="e">
        <f t="shared" si="7"/>
        <v>#DIV/0!</v>
      </c>
      <c r="R30" s="2">
        <f t="shared" si="8"/>
        <v>0</v>
      </c>
      <c r="S30" s="2" t="b">
        <f t="shared" si="9"/>
        <v>0</v>
      </c>
      <c r="T30" s="2" t="b">
        <f t="shared" si="10"/>
        <v>0</v>
      </c>
      <c r="U30" s="2" t="b">
        <f t="shared" si="11"/>
        <v>0</v>
      </c>
      <c r="V30" s="2">
        <f t="shared" si="12"/>
        <v>0</v>
      </c>
      <c r="W30" s="2" t="b">
        <f t="shared" si="13"/>
        <v>0</v>
      </c>
      <c r="X30" s="2">
        <f t="shared" si="39"/>
        <v>100</v>
      </c>
      <c r="Y30" s="2">
        <f t="shared" si="15"/>
        <v>11</v>
      </c>
      <c r="AE30" s="2" t="b">
        <f t="shared" si="16"/>
        <v>0</v>
      </c>
      <c r="AF30" s="2">
        <f t="shared" si="17"/>
        <v>0</v>
      </c>
      <c r="AG30" s="2">
        <f t="shared" si="18"/>
        <v>100</v>
      </c>
      <c r="AH30" s="2">
        <f t="shared" si="19"/>
        <v>17</v>
      </c>
      <c r="AJ30" s="2" t="b">
        <f t="shared" si="20"/>
        <v>0</v>
      </c>
      <c r="AK30" s="2" t="b">
        <f t="shared" si="21"/>
        <v>0</v>
      </c>
      <c r="AL30" s="2" t="b">
        <f t="shared" si="22"/>
        <v>0</v>
      </c>
      <c r="AM30" s="2" t="b">
        <f t="shared" si="23"/>
        <v>0</v>
      </c>
      <c r="AN30" s="2" t="b">
        <f t="shared" si="24"/>
        <v>0</v>
      </c>
      <c r="AO30" s="2" t="b">
        <f t="shared" si="25"/>
        <v>0</v>
      </c>
      <c r="AP30" s="2">
        <f t="shared" si="33"/>
        <v>0</v>
      </c>
      <c r="AQ30" s="2">
        <f t="shared" si="34"/>
        <v>0</v>
      </c>
      <c r="AR30" s="2">
        <f t="shared" si="35"/>
        <v>0</v>
      </c>
      <c r="AS30" s="2">
        <f t="shared" si="36"/>
        <v>0</v>
      </c>
      <c r="AT30" s="2">
        <f t="shared" si="37"/>
        <v>0</v>
      </c>
      <c r="AU30" s="2">
        <f t="shared" si="38"/>
        <v>0</v>
      </c>
      <c r="AV30" s="2">
        <f t="shared" si="32"/>
        <v>0</v>
      </c>
    </row>
    <row r="31" spans="1:48" ht="9.75">
      <c r="A31" s="1" t="s">
        <v>47</v>
      </c>
      <c r="B31" s="1">
        <v>9</v>
      </c>
      <c r="C31" s="1">
        <v>13</v>
      </c>
      <c r="D31" s="1">
        <f t="shared" si="0"/>
        <v>0.4090909090909091</v>
      </c>
      <c r="E31" s="1">
        <f>ES95</f>
        <v>6</v>
      </c>
      <c r="F31" s="1">
        <v>10</v>
      </c>
      <c r="G31" s="1">
        <f>RANK(N31,($N$5,$N$16,$N$31,$N$33,$N$35,$N$37),0)</f>
        <v>1</v>
      </c>
      <c r="H31" s="1">
        <f>EP95</f>
        <v>78</v>
      </c>
      <c r="I31" s="1">
        <f t="shared" si="1"/>
        <v>3.5454545454545454</v>
      </c>
      <c r="J31" s="1">
        <f>ER95</f>
        <v>105</v>
      </c>
      <c r="K31" s="1">
        <f t="shared" si="2"/>
        <v>4.7727272727272725</v>
      </c>
      <c r="L31" s="1">
        <f t="shared" si="3"/>
        <v>-27</v>
      </c>
      <c r="M31" s="1">
        <f t="shared" si="4"/>
        <v>-1.227272727272727</v>
      </c>
      <c r="N31" s="1">
        <f t="shared" si="5"/>
        <v>5.999999</v>
      </c>
      <c r="O31" s="2">
        <f t="shared" si="6"/>
        <v>10</v>
      </c>
      <c r="P31" s="2">
        <f t="shared" si="7"/>
        <v>8.318181818181818</v>
      </c>
      <c r="R31" s="2">
        <f t="shared" si="8"/>
        <v>1</v>
      </c>
      <c r="S31" s="2" t="b">
        <f t="shared" si="9"/>
        <v>1</v>
      </c>
      <c r="T31" s="2" t="b">
        <f t="shared" si="10"/>
        <v>1</v>
      </c>
      <c r="U31" s="2" t="b">
        <f t="shared" si="11"/>
        <v>1</v>
      </c>
      <c r="V31" s="2">
        <f t="shared" si="12"/>
        <v>1</v>
      </c>
      <c r="W31" s="2" t="b">
        <f t="shared" si="13"/>
        <v>0</v>
      </c>
      <c r="X31" s="2">
        <f t="shared" si="39"/>
        <v>100</v>
      </c>
      <c r="Y31" s="2">
        <f t="shared" si="15"/>
        <v>11</v>
      </c>
      <c r="AE31" s="2" t="b">
        <f t="shared" si="16"/>
        <v>1</v>
      </c>
      <c r="AF31" s="2">
        <f t="shared" si="17"/>
        <v>1</v>
      </c>
      <c r="AG31" s="2">
        <f t="shared" si="18"/>
        <v>10</v>
      </c>
      <c r="AH31" s="2">
        <f t="shared" si="19"/>
        <v>10</v>
      </c>
      <c r="AJ31" s="2" t="b">
        <f t="shared" si="20"/>
        <v>0</v>
      </c>
      <c r="AK31" s="2" t="b">
        <f t="shared" si="21"/>
        <v>0</v>
      </c>
      <c r="AL31" s="2" t="b">
        <f t="shared" si="22"/>
        <v>0</v>
      </c>
      <c r="AM31" s="2" t="b">
        <f t="shared" si="23"/>
        <v>0</v>
      </c>
      <c r="AN31" s="2" t="b">
        <f t="shared" si="24"/>
        <v>0</v>
      </c>
      <c r="AO31" s="2" t="b">
        <f t="shared" si="25"/>
        <v>0</v>
      </c>
      <c r="AP31" s="2">
        <f t="shared" si="33"/>
        <v>0</v>
      </c>
      <c r="AQ31" s="2">
        <f t="shared" si="34"/>
        <v>0</v>
      </c>
      <c r="AR31" s="2">
        <f t="shared" si="35"/>
        <v>0</v>
      </c>
      <c r="AS31" s="2">
        <f t="shared" si="36"/>
        <v>0</v>
      </c>
      <c r="AT31" s="2">
        <f t="shared" si="37"/>
        <v>0</v>
      </c>
      <c r="AU31" s="2">
        <f t="shared" si="38"/>
        <v>0</v>
      </c>
      <c r="AV31" s="2">
        <f t="shared" si="32"/>
        <v>0</v>
      </c>
    </row>
    <row r="32" spans="1:48" ht="9.75">
      <c r="A32" s="1" t="s">
        <v>46</v>
      </c>
      <c r="B32" s="1">
        <v>8</v>
      </c>
      <c r="C32" s="1">
        <v>3</v>
      </c>
      <c r="D32" s="1">
        <f t="shared" si="0"/>
        <v>0.7272727272727273</v>
      </c>
      <c r="E32" s="1">
        <f>EX95</f>
        <v>1</v>
      </c>
      <c r="F32" s="1">
        <v>2</v>
      </c>
      <c r="G32" s="1">
        <f>RANK(N32,($N$14,$N$15,$N$25,$N$26,$N$29,$N$32),0)</f>
        <v>1</v>
      </c>
      <c r="H32" s="1">
        <f>EU95</f>
        <v>63</v>
      </c>
      <c r="I32" s="1">
        <f t="shared" si="1"/>
        <v>5.7272727272727275</v>
      </c>
      <c r="J32" s="1">
        <f>EW95</f>
        <v>24</v>
      </c>
      <c r="K32" s="1">
        <f t="shared" si="2"/>
        <v>2.1818181818181817</v>
      </c>
      <c r="L32" s="1">
        <f t="shared" si="3"/>
        <v>39</v>
      </c>
      <c r="M32" s="1">
        <f t="shared" si="4"/>
        <v>3.545454545454546</v>
      </c>
      <c r="N32" s="1">
        <f t="shared" si="5"/>
        <v>0.9999998</v>
      </c>
      <c r="O32" s="2">
        <f t="shared" si="6"/>
        <v>2</v>
      </c>
      <c r="P32" s="2">
        <f t="shared" si="7"/>
        <v>7.909090909090909</v>
      </c>
      <c r="R32" s="2">
        <f t="shared" si="8"/>
        <v>1</v>
      </c>
      <c r="S32" s="2" t="b">
        <f t="shared" si="9"/>
        <v>1</v>
      </c>
      <c r="T32" s="2" t="b">
        <f t="shared" si="10"/>
        <v>1</v>
      </c>
      <c r="U32" s="2" t="b">
        <f t="shared" si="11"/>
        <v>1</v>
      </c>
      <c r="V32" s="2">
        <f t="shared" si="12"/>
        <v>1</v>
      </c>
      <c r="W32" s="2" t="b">
        <f t="shared" si="13"/>
        <v>0</v>
      </c>
      <c r="X32" s="2">
        <f t="shared" si="39"/>
        <v>100</v>
      </c>
      <c r="Y32" s="2">
        <f t="shared" si="15"/>
        <v>11</v>
      </c>
      <c r="AE32" s="2" t="b">
        <f t="shared" si="16"/>
        <v>1</v>
      </c>
      <c r="AF32" s="2">
        <f t="shared" si="17"/>
        <v>1</v>
      </c>
      <c r="AG32" s="2">
        <f t="shared" si="18"/>
        <v>2</v>
      </c>
      <c r="AH32" s="2">
        <f t="shared" si="19"/>
        <v>2</v>
      </c>
      <c r="AJ32" s="2" t="b">
        <f t="shared" si="20"/>
        <v>0</v>
      </c>
      <c r="AK32" s="2" t="b">
        <f t="shared" si="21"/>
        <v>0</v>
      </c>
      <c r="AL32" s="2" t="b">
        <f t="shared" si="22"/>
        <v>0</v>
      </c>
      <c r="AM32" s="2" t="b">
        <f t="shared" si="23"/>
        <v>0</v>
      </c>
      <c r="AN32" s="2" t="b">
        <f t="shared" si="24"/>
        <v>0</v>
      </c>
      <c r="AO32" s="2" t="b">
        <f t="shared" si="25"/>
        <v>0</v>
      </c>
      <c r="AP32" s="2">
        <f t="shared" si="33"/>
        <v>0</v>
      </c>
      <c r="AQ32" s="2">
        <f t="shared" si="34"/>
        <v>0</v>
      </c>
      <c r="AR32" s="2">
        <f t="shared" si="35"/>
        <v>0</v>
      </c>
      <c r="AS32" s="2">
        <f t="shared" si="36"/>
        <v>0</v>
      </c>
      <c r="AT32" s="2">
        <f t="shared" si="37"/>
        <v>0</v>
      </c>
      <c r="AU32" s="2">
        <f t="shared" si="38"/>
        <v>0</v>
      </c>
      <c r="AV32" s="2">
        <f t="shared" si="32"/>
        <v>0</v>
      </c>
    </row>
    <row r="33" spans="1:48" ht="9.75">
      <c r="A33" s="1" t="s">
        <v>16</v>
      </c>
      <c r="B33" s="1">
        <v>8</v>
      </c>
      <c r="C33" s="1">
        <v>5</v>
      </c>
      <c r="D33" s="1">
        <f t="shared" si="0"/>
        <v>0.6153846153846154</v>
      </c>
      <c r="E33" s="1">
        <f>FC95</f>
        <v>3</v>
      </c>
      <c r="F33" s="1">
        <v>7</v>
      </c>
      <c r="G33" s="1">
        <f>RANK(N33,($N$5,$N$16,$N$31,$N$33,$N$35,$N$37),0)</f>
        <v>2</v>
      </c>
      <c r="H33" s="1">
        <f>EZ95</f>
        <v>47</v>
      </c>
      <c r="I33" s="1">
        <f t="shared" si="1"/>
        <v>3.6153846153846154</v>
      </c>
      <c r="J33" s="1">
        <f>FB95</f>
        <v>50</v>
      </c>
      <c r="K33" s="1">
        <f t="shared" si="2"/>
        <v>3.8461538461538463</v>
      </c>
      <c r="L33" s="1">
        <f t="shared" si="3"/>
        <v>-3</v>
      </c>
      <c r="M33" s="1">
        <f t="shared" si="4"/>
        <v>-0.23076923076923084</v>
      </c>
      <c r="N33" s="1">
        <f t="shared" si="5"/>
        <v>2.9999993</v>
      </c>
      <c r="O33" s="2">
        <f t="shared" si="6"/>
        <v>7</v>
      </c>
      <c r="P33" s="2">
        <f t="shared" si="7"/>
        <v>7.461538461538462</v>
      </c>
      <c r="R33" s="2">
        <f t="shared" si="8"/>
        <v>1</v>
      </c>
      <c r="S33" s="2" t="b">
        <f t="shared" si="9"/>
        <v>0</v>
      </c>
      <c r="T33" s="2" t="b">
        <f t="shared" si="10"/>
        <v>1</v>
      </c>
      <c r="U33" s="2" t="b">
        <f t="shared" si="11"/>
        <v>1</v>
      </c>
      <c r="V33" s="2">
        <f t="shared" si="12"/>
        <v>1</v>
      </c>
      <c r="W33" s="2" t="b">
        <f t="shared" si="13"/>
        <v>0</v>
      </c>
      <c r="X33" s="2">
        <f t="shared" si="39"/>
        <v>100</v>
      </c>
      <c r="Y33" s="2">
        <f t="shared" si="15"/>
        <v>11</v>
      </c>
      <c r="AE33" s="2" t="b">
        <f t="shared" si="16"/>
        <v>1</v>
      </c>
      <c r="AF33" s="2">
        <f t="shared" si="17"/>
        <v>1</v>
      </c>
      <c r="AG33" s="2">
        <f t="shared" si="18"/>
        <v>7</v>
      </c>
      <c r="AH33" s="2">
        <f t="shared" si="19"/>
        <v>7</v>
      </c>
      <c r="AJ33" s="2" t="b">
        <f t="shared" si="20"/>
        <v>0</v>
      </c>
      <c r="AK33" s="2" t="b">
        <f t="shared" si="21"/>
        <v>0</v>
      </c>
      <c r="AL33" s="2" t="b">
        <f t="shared" si="22"/>
        <v>0</v>
      </c>
      <c r="AM33" s="2" t="b">
        <f t="shared" si="23"/>
        <v>0</v>
      </c>
      <c r="AN33" s="2" t="b">
        <f t="shared" si="24"/>
        <v>0</v>
      </c>
      <c r="AO33" s="2" t="b">
        <f t="shared" si="25"/>
        <v>0</v>
      </c>
      <c r="AP33" s="2">
        <f t="shared" si="33"/>
        <v>0</v>
      </c>
      <c r="AQ33" s="2">
        <f t="shared" si="34"/>
        <v>0</v>
      </c>
      <c r="AR33" s="2">
        <f t="shared" si="35"/>
        <v>0</v>
      </c>
      <c r="AS33" s="2">
        <f t="shared" si="36"/>
        <v>0</v>
      </c>
      <c r="AT33" s="2">
        <f t="shared" si="37"/>
        <v>0</v>
      </c>
      <c r="AU33" s="2">
        <f t="shared" si="38"/>
        <v>0</v>
      </c>
      <c r="AV33" s="2">
        <f t="shared" si="32"/>
        <v>0</v>
      </c>
    </row>
    <row r="34" spans="1:48" ht="9.75">
      <c r="A34" s="1" t="s">
        <v>17</v>
      </c>
      <c r="B34" s="1">
        <v>0</v>
      </c>
      <c r="C34" s="1">
        <v>0</v>
      </c>
      <c r="D34" s="1" t="e">
        <f t="shared" si="0"/>
        <v>#DIV/0!</v>
      </c>
      <c r="E34" s="1">
        <f>FH95</f>
        <v>0</v>
      </c>
      <c r="F34" s="1">
        <v>29</v>
      </c>
      <c r="G34" s="1">
        <f>RANK(N34,($N$11,$N$12,$N$18,$N$30,$N$34,$N$36),0)</f>
        <v>4</v>
      </c>
      <c r="H34" s="1">
        <f>FE95</f>
        <v>0</v>
      </c>
      <c r="I34" s="1" t="e">
        <f t="shared" si="1"/>
        <v>#DIV/0!</v>
      </c>
      <c r="J34" s="1">
        <f>FG95</f>
        <v>0</v>
      </c>
      <c r="K34" s="1" t="e">
        <f t="shared" si="2"/>
        <v>#DIV/0!</v>
      </c>
      <c r="L34" s="1">
        <f t="shared" si="3"/>
        <v>0</v>
      </c>
      <c r="M34" s="1" t="e">
        <f t="shared" si="4"/>
        <v>#DIV/0!</v>
      </c>
      <c r="N34" s="1">
        <f t="shared" si="5"/>
        <v>-2.8999999999999998E-06</v>
      </c>
      <c r="O34" s="2" t="str">
        <f t="shared" si="6"/>
        <v>out</v>
      </c>
      <c r="P34" s="2" t="e">
        <f t="shared" si="7"/>
        <v>#DIV/0!</v>
      </c>
      <c r="R34" s="2">
        <f t="shared" si="8"/>
        <v>0</v>
      </c>
      <c r="S34" s="2" t="b">
        <f t="shared" si="9"/>
        <v>0</v>
      </c>
      <c r="T34" s="2" t="b">
        <f t="shared" si="10"/>
        <v>0</v>
      </c>
      <c r="U34" s="2" t="b">
        <f t="shared" si="11"/>
        <v>0</v>
      </c>
      <c r="V34" s="2">
        <f t="shared" si="12"/>
        <v>0</v>
      </c>
      <c r="W34" s="2" t="b">
        <f t="shared" si="13"/>
        <v>0</v>
      </c>
      <c r="X34" s="2">
        <f t="shared" si="39"/>
        <v>100</v>
      </c>
      <c r="Y34" s="2">
        <f t="shared" si="15"/>
        <v>11</v>
      </c>
      <c r="AE34" s="2" t="b">
        <f t="shared" si="16"/>
        <v>0</v>
      </c>
      <c r="AF34" s="2">
        <f t="shared" si="17"/>
        <v>0</v>
      </c>
      <c r="AG34" s="2">
        <f t="shared" si="18"/>
        <v>100</v>
      </c>
      <c r="AH34" s="2">
        <f t="shared" si="19"/>
        <v>17</v>
      </c>
      <c r="AJ34" s="2" t="b">
        <f t="shared" si="20"/>
        <v>0</v>
      </c>
      <c r="AK34" s="2" t="b">
        <f t="shared" si="21"/>
        <v>0</v>
      </c>
      <c r="AL34" s="2" t="b">
        <f t="shared" si="22"/>
        <v>0</v>
      </c>
      <c r="AM34" s="2" t="b">
        <f t="shared" si="23"/>
        <v>0</v>
      </c>
      <c r="AN34" s="2" t="b">
        <f t="shared" si="24"/>
        <v>0</v>
      </c>
      <c r="AO34" s="2" t="b">
        <f t="shared" si="25"/>
        <v>0</v>
      </c>
      <c r="AP34" s="2">
        <f t="shared" si="33"/>
        <v>0</v>
      </c>
      <c r="AQ34" s="2">
        <f t="shared" si="34"/>
        <v>0</v>
      </c>
      <c r="AR34" s="2">
        <f t="shared" si="35"/>
        <v>0</v>
      </c>
      <c r="AS34" s="2">
        <f t="shared" si="36"/>
        <v>0</v>
      </c>
      <c r="AT34" s="2">
        <f t="shared" si="37"/>
        <v>0</v>
      </c>
      <c r="AU34" s="2">
        <f t="shared" si="38"/>
        <v>0</v>
      </c>
      <c r="AV34" s="2">
        <f t="shared" si="32"/>
        <v>0</v>
      </c>
    </row>
    <row r="35" spans="1:48" ht="9.75">
      <c r="A35" s="1" t="s">
        <v>18</v>
      </c>
      <c r="B35" s="1">
        <v>2</v>
      </c>
      <c r="C35" s="1">
        <v>7</v>
      </c>
      <c r="D35" s="1">
        <f t="shared" si="0"/>
        <v>0.2222222222222222</v>
      </c>
      <c r="E35" s="1">
        <f>FM95</f>
        <v>0</v>
      </c>
      <c r="F35" s="1">
        <v>21</v>
      </c>
      <c r="G35" s="1">
        <f>RANK(N35,($N$5,$N$16,$N$31,$N$33,$N$35,$N$37),0)</f>
        <v>4</v>
      </c>
      <c r="H35" s="1">
        <f>FJ95</f>
        <v>10</v>
      </c>
      <c r="I35" s="1">
        <f t="shared" si="1"/>
        <v>1.1111111111111112</v>
      </c>
      <c r="J35" s="1">
        <f>FL95</f>
        <v>33</v>
      </c>
      <c r="K35" s="1">
        <f t="shared" si="2"/>
        <v>3.6666666666666665</v>
      </c>
      <c r="L35" s="1">
        <f t="shared" si="3"/>
        <v>-23</v>
      </c>
      <c r="M35" s="1">
        <f t="shared" si="4"/>
        <v>-2.5555555555555554</v>
      </c>
      <c r="N35" s="1">
        <f t="shared" si="5"/>
        <v>-2.1E-06</v>
      </c>
      <c r="O35" s="2" t="str">
        <f t="shared" si="6"/>
        <v>out</v>
      </c>
      <c r="P35" s="2">
        <f t="shared" si="7"/>
        <v>4.777777777777778</v>
      </c>
      <c r="R35" s="2">
        <f t="shared" si="8"/>
        <v>1</v>
      </c>
      <c r="S35" s="2" t="b">
        <f t="shared" si="9"/>
        <v>0</v>
      </c>
      <c r="T35" s="2" t="b">
        <f t="shared" si="10"/>
        <v>0</v>
      </c>
      <c r="U35" s="2" t="b">
        <f t="shared" si="11"/>
        <v>0</v>
      </c>
      <c r="V35" s="2">
        <f t="shared" si="12"/>
        <v>0</v>
      </c>
      <c r="W35" s="2" t="b">
        <f t="shared" si="13"/>
        <v>1</v>
      </c>
      <c r="X35" s="2">
        <f t="shared" si="39"/>
        <v>21</v>
      </c>
      <c r="Y35" s="2">
        <f t="shared" si="15"/>
        <v>8</v>
      </c>
      <c r="AE35" s="2" t="b">
        <f t="shared" si="16"/>
        <v>0</v>
      </c>
      <c r="AF35" s="2">
        <f t="shared" si="17"/>
        <v>0</v>
      </c>
      <c r="AG35" s="2">
        <f t="shared" si="18"/>
        <v>100</v>
      </c>
      <c r="AH35" s="2">
        <f t="shared" si="19"/>
        <v>17</v>
      </c>
      <c r="AJ35" s="2" t="b">
        <f t="shared" si="20"/>
        <v>0</v>
      </c>
      <c r="AK35" s="2" t="b">
        <f t="shared" si="21"/>
        <v>0</v>
      </c>
      <c r="AL35" s="2" t="b">
        <f t="shared" si="22"/>
        <v>0</v>
      </c>
      <c r="AM35" s="2" t="b">
        <f t="shared" si="23"/>
        <v>0</v>
      </c>
      <c r="AN35" s="2" t="b">
        <f t="shared" si="24"/>
        <v>0</v>
      </c>
      <c r="AO35" s="2" t="b">
        <f t="shared" si="25"/>
        <v>0</v>
      </c>
      <c r="AP35" s="2">
        <f t="shared" si="33"/>
        <v>0</v>
      </c>
      <c r="AQ35" s="2">
        <f t="shared" si="34"/>
        <v>0</v>
      </c>
      <c r="AR35" s="2">
        <f t="shared" si="35"/>
        <v>0</v>
      </c>
      <c r="AS35" s="2">
        <f t="shared" si="36"/>
        <v>0</v>
      </c>
      <c r="AT35" s="2">
        <f t="shared" si="37"/>
        <v>0</v>
      </c>
      <c r="AU35" s="2">
        <f t="shared" si="38"/>
        <v>0</v>
      </c>
      <c r="AV35" s="2">
        <f t="shared" si="32"/>
        <v>0</v>
      </c>
    </row>
    <row r="36" spans="1:48" ht="9.75">
      <c r="A36" s="1" t="s">
        <v>45</v>
      </c>
      <c r="B36" s="1">
        <v>0</v>
      </c>
      <c r="C36" s="1">
        <v>1</v>
      </c>
      <c r="D36" s="1">
        <f t="shared" si="0"/>
        <v>0</v>
      </c>
      <c r="E36" s="1">
        <f>FR95</f>
        <v>0</v>
      </c>
      <c r="F36" s="1">
        <v>34</v>
      </c>
      <c r="G36" s="1">
        <f>RANK(N36,($N$11,$N$12,$N$18,$N$30,$N$34,$N$36),0)</f>
        <v>6</v>
      </c>
      <c r="H36" s="1">
        <f>FO95</f>
        <v>7</v>
      </c>
      <c r="I36" s="1">
        <f t="shared" si="1"/>
        <v>7</v>
      </c>
      <c r="J36" s="1">
        <f>FQ95</f>
        <v>8</v>
      </c>
      <c r="K36" s="1">
        <f t="shared" si="2"/>
        <v>8</v>
      </c>
      <c r="L36" s="1">
        <f t="shared" si="3"/>
        <v>-1</v>
      </c>
      <c r="M36" s="1">
        <f t="shared" si="4"/>
        <v>-1</v>
      </c>
      <c r="N36" s="1">
        <f t="shared" si="5"/>
        <v>-3.3999999999999996E-06</v>
      </c>
      <c r="O36" s="2" t="str">
        <f t="shared" si="6"/>
        <v>out</v>
      </c>
      <c r="P36" s="2">
        <f t="shared" si="7"/>
        <v>15</v>
      </c>
      <c r="R36" s="2">
        <f t="shared" si="8"/>
        <v>0</v>
      </c>
      <c r="S36" s="2" t="b">
        <f t="shared" si="9"/>
        <v>0</v>
      </c>
      <c r="T36" s="2" t="b">
        <f t="shared" si="10"/>
        <v>0</v>
      </c>
      <c r="U36" s="2" t="b">
        <f t="shared" si="11"/>
        <v>0</v>
      </c>
      <c r="V36" s="2">
        <f t="shared" si="12"/>
        <v>0</v>
      </c>
      <c r="W36" s="2" t="b">
        <f t="shared" si="13"/>
        <v>0</v>
      </c>
      <c r="X36" s="2">
        <f t="shared" si="39"/>
        <v>100</v>
      </c>
      <c r="Y36" s="2">
        <f t="shared" si="15"/>
        <v>11</v>
      </c>
      <c r="AE36" s="2" t="b">
        <f t="shared" si="16"/>
        <v>0</v>
      </c>
      <c r="AF36" s="2">
        <f t="shared" si="17"/>
        <v>0</v>
      </c>
      <c r="AG36" s="2">
        <f t="shared" si="18"/>
        <v>100</v>
      </c>
      <c r="AH36" s="2">
        <f t="shared" si="19"/>
        <v>17</v>
      </c>
      <c r="AJ36" s="2" t="b">
        <f t="shared" si="20"/>
        <v>0</v>
      </c>
      <c r="AK36" s="2" t="b">
        <f t="shared" si="21"/>
        <v>0</v>
      </c>
      <c r="AL36" s="2" t="b">
        <f t="shared" si="22"/>
        <v>0</v>
      </c>
      <c r="AM36" s="2" t="b">
        <f t="shared" si="23"/>
        <v>0</v>
      </c>
      <c r="AN36" s="2" t="b">
        <f t="shared" si="24"/>
        <v>0</v>
      </c>
      <c r="AO36" s="2" t="b">
        <f t="shared" si="25"/>
        <v>0</v>
      </c>
      <c r="AP36" s="2">
        <f t="shared" si="33"/>
        <v>0</v>
      </c>
      <c r="AQ36" s="2">
        <f t="shared" si="34"/>
        <v>0</v>
      </c>
      <c r="AR36" s="2">
        <f t="shared" si="35"/>
        <v>0</v>
      </c>
      <c r="AS36" s="2">
        <f t="shared" si="36"/>
        <v>0</v>
      </c>
      <c r="AT36" s="2">
        <f t="shared" si="37"/>
        <v>0</v>
      </c>
      <c r="AU36" s="2">
        <f t="shared" si="38"/>
        <v>0</v>
      </c>
      <c r="AV36" s="2">
        <f t="shared" si="32"/>
        <v>0</v>
      </c>
    </row>
    <row r="37" spans="1:48" ht="9.75">
      <c r="A37" s="1" t="s">
        <v>44</v>
      </c>
      <c r="B37" s="1">
        <v>1</v>
      </c>
      <c r="C37" s="1">
        <v>6</v>
      </c>
      <c r="D37" s="1">
        <f t="shared" si="0"/>
        <v>0.14285714285714285</v>
      </c>
      <c r="E37" s="1">
        <f>FW95</f>
        <v>0</v>
      </c>
      <c r="F37" s="1">
        <v>22</v>
      </c>
      <c r="G37" s="1">
        <f>RANK(N37,($N$5,$N$16,$N$31,$N$33,$N$35,$N$37),0)</f>
        <v>5</v>
      </c>
      <c r="H37" s="1">
        <f>FT95</f>
        <v>14</v>
      </c>
      <c r="I37" s="1">
        <f t="shared" si="1"/>
        <v>2</v>
      </c>
      <c r="J37" s="1">
        <f>FV95</f>
        <v>29</v>
      </c>
      <c r="K37" s="1">
        <f t="shared" si="2"/>
        <v>4.142857142857143</v>
      </c>
      <c r="L37" s="1">
        <f t="shared" si="3"/>
        <v>-15</v>
      </c>
      <c r="M37" s="1">
        <f t="shared" si="4"/>
        <v>-2.1428571428571432</v>
      </c>
      <c r="N37" s="1">
        <f t="shared" si="5"/>
        <v>-2.2E-06</v>
      </c>
      <c r="O37" s="2" t="str">
        <f t="shared" si="6"/>
        <v>out</v>
      </c>
      <c r="P37" s="2">
        <f t="shared" si="7"/>
        <v>6.142857142857143</v>
      </c>
      <c r="R37" s="2">
        <f t="shared" si="8"/>
        <v>1</v>
      </c>
      <c r="S37" s="2" t="b">
        <f t="shared" si="9"/>
        <v>0</v>
      </c>
      <c r="T37" s="2" t="b">
        <f t="shared" si="10"/>
        <v>0</v>
      </c>
      <c r="U37" s="2" t="b">
        <f t="shared" si="11"/>
        <v>0</v>
      </c>
      <c r="V37" s="2">
        <f t="shared" si="12"/>
        <v>0</v>
      </c>
      <c r="W37" s="2" t="b">
        <f t="shared" si="13"/>
        <v>1</v>
      </c>
      <c r="X37" s="2">
        <f t="shared" si="39"/>
        <v>22</v>
      </c>
      <c r="Y37" s="2">
        <f t="shared" si="15"/>
        <v>9</v>
      </c>
      <c r="AE37" s="2" t="b">
        <f t="shared" si="16"/>
        <v>0</v>
      </c>
      <c r="AF37" s="2">
        <f t="shared" si="17"/>
        <v>0</v>
      </c>
      <c r="AG37" s="2">
        <f t="shared" si="18"/>
        <v>100</v>
      </c>
      <c r="AH37" s="2">
        <f t="shared" si="19"/>
        <v>17</v>
      </c>
      <c r="AJ37" s="2" t="b">
        <f t="shared" si="20"/>
        <v>0</v>
      </c>
      <c r="AK37" s="2" t="b">
        <f t="shared" si="21"/>
        <v>0</v>
      </c>
      <c r="AL37" s="2" t="b">
        <f t="shared" si="22"/>
        <v>0</v>
      </c>
      <c r="AM37" s="2" t="b">
        <f t="shared" si="23"/>
        <v>0</v>
      </c>
      <c r="AN37" s="2" t="b">
        <f t="shared" si="24"/>
        <v>0</v>
      </c>
      <c r="AO37" s="2" t="b">
        <f t="shared" si="25"/>
        <v>0</v>
      </c>
      <c r="AP37" s="2">
        <f t="shared" si="33"/>
        <v>0</v>
      </c>
      <c r="AQ37" s="2">
        <f t="shared" si="34"/>
        <v>0</v>
      </c>
      <c r="AR37" s="2">
        <f t="shared" si="35"/>
        <v>0</v>
      </c>
      <c r="AS37" s="2">
        <f t="shared" si="36"/>
        <v>0</v>
      </c>
      <c r="AT37" s="2">
        <f t="shared" si="37"/>
        <v>0</v>
      </c>
      <c r="AU37" s="2">
        <f t="shared" si="38"/>
        <v>0</v>
      </c>
      <c r="AV37" s="2">
        <f t="shared" si="32"/>
        <v>0</v>
      </c>
    </row>
    <row r="39" spans="1:32" ht="9.75">
      <c r="A39" s="2" t="s">
        <v>25</v>
      </c>
      <c r="B39" s="2">
        <f>SUM(B2:B37)</f>
        <v>105</v>
      </c>
      <c r="C39" s="2">
        <f>SUM(C2:C37)</f>
        <v>105</v>
      </c>
      <c r="H39" s="2">
        <f>SUM(H2:H37)</f>
        <v>956</v>
      </c>
      <c r="I39" s="2">
        <f t="shared" si="1"/>
        <v>4.552380952380952</v>
      </c>
      <c r="J39" s="2">
        <f>SUM(J2:J37)</f>
        <v>956</v>
      </c>
      <c r="K39" s="2">
        <f t="shared" si="2"/>
        <v>4.552380952380952</v>
      </c>
      <c r="L39" s="2">
        <f>SUM(L2:L31)</f>
        <v>3</v>
      </c>
      <c r="P39" s="2">
        <f>I39+K39</f>
        <v>9.104761904761904</v>
      </c>
      <c r="V39" s="2">
        <f>SUM(V2:V37)</f>
        <v>11</v>
      </c>
      <c r="AF39" s="2">
        <f>SUM(AF2:AF37)</f>
        <v>16</v>
      </c>
    </row>
    <row r="43" spans="1:176" ht="9.75">
      <c r="A43" s="2" t="s">
        <v>6</v>
      </c>
      <c r="F43" s="2" t="s">
        <v>36</v>
      </c>
      <c r="K43" s="2" t="s">
        <v>7</v>
      </c>
      <c r="P43" s="2" t="s">
        <v>8</v>
      </c>
      <c r="U43" s="2" t="s">
        <v>52</v>
      </c>
      <c r="Z43" s="2" t="s">
        <v>9</v>
      </c>
      <c r="AE43" s="2" t="s">
        <v>43</v>
      </c>
      <c r="AJ43" s="2" t="s">
        <v>10</v>
      </c>
      <c r="AO43" s="2" t="s">
        <v>11</v>
      </c>
      <c r="AT43" s="2" t="s">
        <v>39</v>
      </c>
      <c r="AY43" s="2" t="s">
        <v>40</v>
      </c>
      <c r="BD43" s="2" t="s">
        <v>12</v>
      </c>
      <c r="BI43" s="2" t="s">
        <v>41</v>
      </c>
      <c r="BN43" s="2" t="s">
        <v>33</v>
      </c>
      <c r="BS43" s="2" t="s">
        <v>34</v>
      </c>
      <c r="BX43" s="2" t="s">
        <v>37</v>
      </c>
      <c r="CC43" s="2" t="s">
        <v>13</v>
      </c>
      <c r="CH43" s="2" t="s">
        <v>14</v>
      </c>
      <c r="CM43" s="2" t="s">
        <v>51</v>
      </c>
      <c r="CR43" s="2" t="s">
        <v>50</v>
      </c>
      <c r="CW43" s="2" t="s">
        <v>29</v>
      </c>
      <c r="DB43" s="2" t="s">
        <v>28</v>
      </c>
      <c r="DG43" s="2" t="s">
        <v>15</v>
      </c>
      <c r="DL43" s="2" t="s">
        <v>53</v>
      </c>
      <c r="DQ43" s="2" t="s">
        <v>54</v>
      </c>
      <c r="DV43" s="2" t="s">
        <v>30</v>
      </c>
      <c r="EA43" s="2" t="s">
        <v>42</v>
      </c>
      <c r="EF43" s="2" t="s">
        <v>35</v>
      </c>
      <c r="EK43" s="2" t="s">
        <v>31</v>
      </c>
      <c r="EP43" s="2" t="s">
        <v>55</v>
      </c>
      <c r="EU43" s="2" t="s">
        <v>56</v>
      </c>
      <c r="EZ43" s="2" t="s">
        <v>16</v>
      </c>
      <c r="FE43" s="2" t="s">
        <v>17</v>
      </c>
      <c r="FJ43" s="2" t="s">
        <v>18</v>
      </c>
      <c r="FO43" s="2" t="s">
        <v>57</v>
      </c>
      <c r="FT43" s="2" t="s">
        <v>58</v>
      </c>
    </row>
    <row r="44" spans="1:179" ht="9.75">
      <c r="A44" s="2" t="s">
        <v>26</v>
      </c>
      <c r="B44" s="2" t="s">
        <v>27</v>
      </c>
      <c r="C44" s="2" t="s">
        <v>26</v>
      </c>
      <c r="D44" s="2" t="s">
        <v>4</v>
      </c>
      <c r="F44" s="2" t="s">
        <v>26</v>
      </c>
      <c r="G44" s="2" t="s">
        <v>27</v>
      </c>
      <c r="H44" s="2" t="s">
        <v>26</v>
      </c>
      <c r="I44" s="2" t="s">
        <v>4</v>
      </c>
      <c r="K44" s="2" t="s">
        <v>26</v>
      </c>
      <c r="L44" s="2" t="s">
        <v>27</v>
      </c>
      <c r="M44" s="2" t="s">
        <v>26</v>
      </c>
      <c r="N44" s="2" t="s">
        <v>4</v>
      </c>
      <c r="P44" s="2" t="s">
        <v>26</v>
      </c>
      <c r="Q44" s="2" t="s">
        <v>27</v>
      </c>
      <c r="R44" s="2" t="s">
        <v>26</v>
      </c>
      <c r="S44" s="2" t="s">
        <v>4</v>
      </c>
      <c r="U44" s="2" t="s">
        <v>26</v>
      </c>
      <c r="V44" s="2" t="s">
        <v>27</v>
      </c>
      <c r="W44" s="2" t="s">
        <v>26</v>
      </c>
      <c r="X44" s="2" t="s">
        <v>4</v>
      </c>
      <c r="Z44" s="2" t="s">
        <v>26</v>
      </c>
      <c r="AA44" s="2" t="s">
        <v>27</v>
      </c>
      <c r="AB44" s="2" t="s">
        <v>26</v>
      </c>
      <c r="AC44" s="2" t="s">
        <v>4</v>
      </c>
      <c r="AE44" s="2" t="s">
        <v>26</v>
      </c>
      <c r="AF44" s="2" t="s">
        <v>27</v>
      </c>
      <c r="AG44" s="2" t="s">
        <v>26</v>
      </c>
      <c r="AH44" s="2" t="s">
        <v>4</v>
      </c>
      <c r="AJ44" s="2" t="s">
        <v>26</v>
      </c>
      <c r="AK44" s="2" t="s">
        <v>27</v>
      </c>
      <c r="AL44" s="2" t="s">
        <v>26</v>
      </c>
      <c r="AM44" s="2" t="s">
        <v>4</v>
      </c>
      <c r="AO44" s="2" t="s">
        <v>26</v>
      </c>
      <c r="AP44" s="2" t="s">
        <v>27</v>
      </c>
      <c r="AQ44" s="2" t="s">
        <v>26</v>
      </c>
      <c r="AR44" s="2" t="s">
        <v>4</v>
      </c>
      <c r="AT44" s="2" t="s">
        <v>26</v>
      </c>
      <c r="AU44" s="2" t="s">
        <v>27</v>
      </c>
      <c r="AV44" s="2" t="s">
        <v>26</v>
      </c>
      <c r="AW44" s="2" t="s">
        <v>4</v>
      </c>
      <c r="AY44" s="2" t="s">
        <v>26</v>
      </c>
      <c r="AZ44" s="2" t="s">
        <v>27</v>
      </c>
      <c r="BA44" s="2" t="s">
        <v>26</v>
      </c>
      <c r="BB44" s="2" t="s">
        <v>4</v>
      </c>
      <c r="BD44" s="2" t="s">
        <v>26</v>
      </c>
      <c r="BE44" s="2" t="s">
        <v>27</v>
      </c>
      <c r="BF44" s="2" t="s">
        <v>26</v>
      </c>
      <c r="BG44" s="2" t="s">
        <v>4</v>
      </c>
      <c r="BI44" s="2" t="s">
        <v>26</v>
      </c>
      <c r="BJ44" s="2" t="s">
        <v>27</v>
      </c>
      <c r="BK44" s="2" t="s">
        <v>26</v>
      </c>
      <c r="BL44" s="2" t="s">
        <v>4</v>
      </c>
      <c r="BN44" s="2" t="s">
        <v>26</v>
      </c>
      <c r="BO44" s="2" t="s">
        <v>27</v>
      </c>
      <c r="BP44" s="2" t="s">
        <v>26</v>
      </c>
      <c r="BQ44" s="2" t="s">
        <v>4</v>
      </c>
      <c r="BS44" s="2" t="s">
        <v>26</v>
      </c>
      <c r="BT44" s="2" t="s">
        <v>27</v>
      </c>
      <c r="BU44" s="2" t="s">
        <v>26</v>
      </c>
      <c r="BV44" s="2" t="s">
        <v>4</v>
      </c>
      <c r="BX44" s="2" t="s">
        <v>26</v>
      </c>
      <c r="BY44" s="2" t="s">
        <v>27</v>
      </c>
      <c r="BZ44" s="2" t="s">
        <v>26</v>
      </c>
      <c r="CA44" s="2" t="s">
        <v>4</v>
      </c>
      <c r="CC44" s="2" t="s">
        <v>26</v>
      </c>
      <c r="CD44" s="2" t="s">
        <v>27</v>
      </c>
      <c r="CE44" s="2" t="s">
        <v>26</v>
      </c>
      <c r="CF44" s="2" t="s">
        <v>4</v>
      </c>
      <c r="CH44" s="2" t="s">
        <v>26</v>
      </c>
      <c r="CI44" s="2" t="s">
        <v>27</v>
      </c>
      <c r="CJ44" s="2" t="s">
        <v>26</v>
      </c>
      <c r="CK44" s="2" t="s">
        <v>4</v>
      </c>
      <c r="CM44" s="2" t="s">
        <v>26</v>
      </c>
      <c r="CN44" s="2" t="s">
        <v>27</v>
      </c>
      <c r="CO44" s="2" t="s">
        <v>26</v>
      </c>
      <c r="CP44" s="2" t="s">
        <v>4</v>
      </c>
      <c r="CR44" s="2" t="s">
        <v>26</v>
      </c>
      <c r="CS44" s="2" t="s">
        <v>27</v>
      </c>
      <c r="CT44" s="2" t="s">
        <v>26</v>
      </c>
      <c r="CU44" s="2" t="s">
        <v>4</v>
      </c>
      <c r="CW44" s="2" t="s">
        <v>26</v>
      </c>
      <c r="CX44" s="2" t="s">
        <v>27</v>
      </c>
      <c r="CY44" s="2" t="s">
        <v>26</v>
      </c>
      <c r="CZ44" s="2" t="s">
        <v>4</v>
      </c>
      <c r="DB44" s="2" t="s">
        <v>26</v>
      </c>
      <c r="DC44" s="2" t="s">
        <v>27</v>
      </c>
      <c r="DD44" s="2" t="s">
        <v>26</v>
      </c>
      <c r="DE44" s="2" t="s">
        <v>4</v>
      </c>
      <c r="DG44" s="2" t="s">
        <v>26</v>
      </c>
      <c r="DH44" s="2" t="s">
        <v>27</v>
      </c>
      <c r="DI44" s="2" t="s">
        <v>26</v>
      </c>
      <c r="DJ44" s="2" t="s">
        <v>4</v>
      </c>
      <c r="DL44" s="2" t="s">
        <v>26</v>
      </c>
      <c r="DM44" s="2" t="s">
        <v>27</v>
      </c>
      <c r="DN44" s="2" t="s">
        <v>26</v>
      </c>
      <c r="DO44" s="2" t="s">
        <v>4</v>
      </c>
      <c r="DQ44" s="2" t="s">
        <v>26</v>
      </c>
      <c r="DR44" s="2" t="s">
        <v>27</v>
      </c>
      <c r="DS44" s="2" t="s">
        <v>26</v>
      </c>
      <c r="DT44" s="2" t="s">
        <v>4</v>
      </c>
      <c r="DV44" s="2" t="s">
        <v>26</v>
      </c>
      <c r="DW44" s="2" t="s">
        <v>27</v>
      </c>
      <c r="DX44" s="2" t="s">
        <v>26</v>
      </c>
      <c r="DY44" s="2" t="s">
        <v>4</v>
      </c>
      <c r="EA44" s="2" t="s">
        <v>26</v>
      </c>
      <c r="EB44" s="2" t="s">
        <v>27</v>
      </c>
      <c r="EC44" s="2" t="s">
        <v>26</v>
      </c>
      <c r="ED44" s="2" t="s">
        <v>4</v>
      </c>
      <c r="EF44" s="2" t="s">
        <v>26</v>
      </c>
      <c r="EG44" s="2" t="s">
        <v>27</v>
      </c>
      <c r="EH44" s="2" t="s">
        <v>26</v>
      </c>
      <c r="EI44" s="2" t="s">
        <v>4</v>
      </c>
      <c r="EK44" s="2" t="s">
        <v>26</v>
      </c>
      <c r="EL44" s="2" t="s">
        <v>27</v>
      </c>
      <c r="EM44" s="2" t="s">
        <v>26</v>
      </c>
      <c r="EN44" s="2" t="s">
        <v>4</v>
      </c>
      <c r="EP44" s="2" t="s">
        <v>26</v>
      </c>
      <c r="EQ44" s="2" t="s">
        <v>27</v>
      </c>
      <c r="ER44" s="2" t="s">
        <v>26</v>
      </c>
      <c r="ES44" s="2" t="s">
        <v>4</v>
      </c>
      <c r="EU44" s="2" t="s">
        <v>26</v>
      </c>
      <c r="EV44" s="2" t="s">
        <v>27</v>
      </c>
      <c r="EW44" s="2" t="s">
        <v>26</v>
      </c>
      <c r="EX44" s="2" t="s">
        <v>4</v>
      </c>
      <c r="EZ44" s="2" t="s">
        <v>26</v>
      </c>
      <c r="FA44" s="2" t="s">
        <v>27</v>
      </c>
      <c r="FB44" s="2" t="s">
        <v>26</v>
      </c>
      <c r="FC44" s="2" t="s">
        <v>4</v>
      </c>
      <c r="FE44" s="2" t="s">
        <v>26</v>
      </c>
      <c r="FF44" s="2" t="s">
        <v>27</v>
      </c>
      <c r="FG44" s="2" t="s">
        <v>26</v>
      </c>
      <c r="FH44" s="2" t="s">
        <v>4</v>
      </c>
      <c r="FJ44" s="2" t="s">
        <v>26</v>
      </c>
      <c r="FK44" s="2" t="s">
        <v>27</v>
      </c>
      <c r="FL44" s="2" t="s">
        <v>26</v>
      </c>
      <c r="FM44" s="2" t="s">
        <v>4</v>
      </c>
      <c r="FO44" s="2" t="s">
        <v>26</v>
      </c>
      <c r="FP44" s="2" t="s">
        <v>27</v>
      </c>
      <c r="FQ44" s="2" t="s">
        <v>26</v>
      </c>
      <c r="FR44" s="2" t="s">
        <v>4</v>
      </c>
      <c r="FT44" s="2" t="s">
        <v>26</v>
      </c>
      <c r="FU44" s="2" t="s">
        <v>27</v>
      </c>
      <c r="FV44" s="2" t="s">
        <v>26</v>
      </c>
      <c r="FW44" s="2" t="s">
        <v>4</v>
      </c>
    </row>
    <row r="45" spans="1:179" ht="9.75">
      <c r="A45" s="2">
        <v>14</v>
      </c>
      <c r="B45" s="2" t="s">
        <v>97</v>
      </c>
      <c r="C45" s="2">
        <v>9</v>
      </c>
      <c r="D45" s="2">
        <v>1</v>
      </c>
      <c r="K45" s="2">
        <v>1</v>
      </c>
      <c r="L45" s="2" t="s">
        <v>96</v>
      </c>
      <c r="M45" s="2">
        <v>0</v>
      </c>
      <c r="N45" s="2">
        <v>1</v>
      </c>
      <c r="P45" s="2">
        <v>1</v>
      </c>
      <c r="Q45" s="2" t="s">
        <v>76</v>
      </c>
      <c r="R45" s="2">
        <v>3</v>
      </c>
      <c r="S45" s="2">
        <v>0</v>
      </c>
      <c r="U45" s="2">
        <v>6</v>
      </c>
      <c r="V45" s="2" t="s">
        <v>111</v>
      </c>
      <c r="W45" s="2">
        <v>11</v>
      </c>
      <c r="X45" s="2">
        <v>0</v>
      </c>
      <c r="Z45" s="2">
        <v>1</v>
      </c>
      <c r="AA45" s="2" t="s">
        <v>81</v>
      </c>
      <c r="AB45" s="2">
        <v>4</v>
      </c>
      <c r="AC45" s="2">
        <v>0</v>
      </c>
      <c r="AE45" s="2">
        <v>4</v>
      </c>
      <c r="AF45" s="2" t="s">
        <v>80</v>
      </c>
      <c r="AG45" s="2">
        <v>1</v>
      </c>
      <c r="AH45" s="2">
        <v>1</v>
      </c>
      <c r="AJ45" s="2">
        <v>0</v>
      </c>
      <c r="AK45" s="2" t="s">
        <v>74</v>
      </c>
      <c r="AL45" s="2">
        <v>3</v>
      </c>
      <c r="AM45" s="2">
        <v>0</v>
      </c>
      <c r="AO45" s="2">
        <v>10</v>
      </c>
      <c r="AP45" s="2" t="s">
        <v>92</v>
      </c>
      <c r="AQ45" s="2">
        <v>5</v>
      </c>
      <c r="AR45" s="2">
        <v>1</v>
      </c>
      <c r="AT45" s="2">
        <v>5</v>
      </c>
      <c r="AU45" s="2" t="s">
        <v>107</v>
      </c>
      <c r="AV45" s="2">
        <v>12</v>
      </c>
      <c r="AW45" s="2">
        <v>0</v>
      </c>
      <c r="BI45" s="2">
        <v>7</v>
      </c>
      <c r="BJ45" s="2" t="s">
        <v>100</v>
      </c>
      <c r="BK45" s="2">
        <v>6</v>
      </c>
      <c r="BL45" s="2">
        <v>0</v>
      </c>
      <c r="BN45" s="2">
        <v>6</v>
      </c>
      <c r="BO45" s="2" t="s">
        <v>85</v>
      </c>
      <c r="BP45" s="2">
        <v>11</v>
      </c>
      <c r="BQ45" s="2">
        <v>0</v>
      </c>
      <c r="BX45" s="2">
        <v>9</v>
      </c>
      <c r="BY45" s="2" t="s">
        <v>98</v>
      </c>
      <c r="BZ45" s="2">
        <v>14</v>
      </c>
      <c r="CA45" s="2">
        <v>0</v>
      </c>
      <c r="CC45" s="2">
        <v>1</v>
      </c>
      <c r="CD45" s="2" t="s">
        <v>73</v>
      </c>
      <c r="CE45" s="2">
        <v>0</v>
      </c>
      <c r="CF45" s="2">
        <v>0</v>
      </c>
      <c r="CW45" s="2">
        <v>5</v>
      </c>
      <c r="CX45" s="2" t="s">
        <v>91</v>
      </c>
      <c r="CY45" s="2">
        <v>9</v>
      </c>
      <c r="CZ45" s="2">
        <v>0</v>
      </c>
      <c r="DG45" s="2">
        <v>4</v>
      </c>
      <c r="DH45" s="2" t="s">
        <v>72</v>
      </c>
      <c r="DI45" s="2">
        <v>0</v>
      </c>
      <c r="DJ45" s="2">
        <v>0</v>
      </c>
      <c r="DL45" s="2">
        <v>12</v>
      </c>
      <c r="DM45" s="2" t="s">
        <v>108</v>
      </c>
      <c r="DN45" s="2">
        <v>5</v>
      </c>
      <c r="DO45" s="2">
        <v>0</v>
      </c>
      <c r="DQ45" s="2">
        <v>5</v>
      </c>
      <c r="DR45" s="2" t="s">
        <v>103</v>
      </c>
      <c r="DS45" s="2">
        <v>10</v>
      </c>
      <c r="DT45" s="2">
        <v>0</v>
      </c>
      <c r="DV45" s="2">
        <v>1</v>
      </c>
      <c r="DW45" s="2" t="s">
        <v>73</v>
      </c>
      <c r="DX45" s="2">
        <v>4</v>
      </c>
      <c r="DY45" s="2">
        <v>0</v>
      </c>
      <c r="EA45" s="2">
        <v>9</v>
      </c>
      <c r="EB45" s="2" t="s">
        <v>90</v>
      </c>
      <c r="EC45" s="2">
        <v>5</v>
      </c>
      <c r="ED45" s="2">
        <v>1</v>
      </c>
      <c r="EP45" s="2">
        <v>0</v>
      </c>
      <c r="EQ45" s="2" t="s">
        <v>73</v>
      </c>
      <c r="ER45" s="2">
        <v>4</v>
      </c>
      <c r="ES45" s="2">
        <v>0</v>
      </c>
      <c r="EU45" s="2">
        <v>7</v>
      </c>
      <c r="EV45" s="2" t="s">
        <v>73</v>
      </c>
      <c r="EW45" s="2">
        <v>1</v>
      </c>
      <c r="EX45" s="2">
        <v>0</v>
      </c>
      <c r="EZ45" s="2">
        <v>2</v>
      </c>
      <c r="FA45" s="2" t="s">
        <v>72</v>
      </c>
      <c r="FB45" s="2">
        <v>5</v>
      </c>
      <c r="FC45" s="2">
        <v>0</v>
      </c>
      <c r="FJ45" s="2">
        <v>2</v>
      </c>
      <c r="FK45" s="2" t="s">
        <v>72</v>
      </c>
      <c r="FL45" s="2">
        <v>5</v>
      </c>
      <c r="FM45" s="2">
        <v>0</v>
      </c>
      <c r="FO45" s="2">
        <v>7</v>
      </c>
      <c r="FP45" s="2" t="s">
        <v>73</v>
      </c>
      <c r="FQ45" s="2">
        <v>8</v>
      </c>
      <c r="FR45" s="2">
        <v>0</v>
      </c>
      <c r="FT45" s="2">
        <v>1</v>
      </c>
      <c r="FU45" s="2" t="s">
        <v>77</v>
      </c>
      <c r="FV45" s="2">
        <v>2</v>
      </c>
      <c r="FW45" s="2">
        <v>0</v>
      </c>
    </row>
    <row r="46" spans="1:179" ht="9.75">
      <c r="A46" s="2">
        <v>6</v>
      </c>
      <c r="B46" s="2" t="s">
        <v>99</v>
      </c>
      <c r="C46" s="2">
        <v>7</v>
      </c>
      <c r="D46" s="2">
        <v>0</v>
      </c>
      <c r="K46" s="2">
        <v>2</v>
      </c>
      <c r="L46" s="2" t="s">
        <v>106</v>
      </c>
      <c r="M46" s="2">
        <v>12</v>
      </c>
      <c r="N46" s="2">
        <v>0</v>
      </c>
      <c r="P46" s="2">
        <v>2</v>
      </c>
      <c r="Q46" s="2" t="s">
        <v>86</v>
      </c>
      <c r="R46" s="2">
        <v>1</v>
      </c>
      <c r="S46" s="2">
        <v>1</v>
      </c>
      <c r="U46" s="2">
        <v>6</v>
      </c>
      <c r="V46" s="2" t="s">
        <v>85</v>
      </c>
      <c r="W46" s="2">
        <v>12</v>
      </c>
      <c r="X46" s="2">
        <v>0</v>
      </c>
      <c r="Z46" s="2">
        <v>0</v>
      </c>
      <c r="AA46" s="2" t="s">
        <v>74</v>
      </c>
      <c r="AB46" s="2">
        <v>3</v>
      </c>
      <c r="AC46" s="2">
        <v>0</v>
      </c>
      <c r="AE46" s="2">
        <v>0</v>
      </c>
      <c r="AF46" s="2" t="s">
        <v>86</v>
      </c>
      <c r="AG46" s="2">
        <v>3</v>
      </c>
      <c r="AH46" s="2">
        <v>0</v>
      </c>
      <c r="AJ46" s="2">
        <v>2</v>
      </c>
      <c r="AK46" s="2" t="s">
        <v>76</v>
      </c>
      <c r="AL46" s="2">
        <v>6</v>
      </c>
      <c r="AM46" s="2">
        <v>0</v>
      </c>
      <c r="AO46" s="2">
        <v>6</v>
      </c>
      <c r="AP46" s="2" t="s">
        <v>102</v>
      </c>
      <c r="AQ46" s="2">
        <v>11</v>
      </c>
      <c r="AR46" s="2">
        <v>0</v>
      </c>
      <c r="AT46" s="2">
        <v>6</v>
      </c>
      <c r="AU46" s="2" t="s">
        <v>78</v>
      </c>
      <c r="AV46" s="2">
        <v>9</v>
      </c>
      <c r="AW46" s="2">
        <v>0</v>
      </c>
      <c r="BI46" s="2">
        <v>13</v>
      </c>
      <c r="BJ46" s="2" t="s">
        <v>98</v>
      </c>
      <c r="BK46" s="2">
        <v>10</v>
      </c>
      <c r="BL46" s="2">
        <v>0</v>
      </c>
      <c r="BN46" s="2">
        <v>7</v>
      </c>
      <c r="BO46" s="2" t="s">
        <v>103</v>
      </c>
      <c r="BP46" s="2">
        <v>9</v>
      </c>
      <c r="BQ46" s="2">
        <v>0</v>
      </c>
      <c r="BX46" s="2">
        <v>4</v>
      </c>
      <c r="BY46" s="2" t="s">
        <v>74</v>
      </c>
      <c r="BZ46" s="2">
        <v>5</v>
      </c>
      <c r="CA46" s="2">
        <v>0</v>
      </c>
      <c r="CC46" s="2">
        <v>3</v>
      </c>
      <c r="CD46" s="2" t="s">
        <v>76</v>
      </c>
      <c r="CE46" s="2">
        <v>1</v>
      </c>
      <c r="CF46" s="2">
        <v>0</v>
      </c>
      <c r="CW46" s="2">
        <v>5</v>
      </c>
      <c r="CX46" s="2" t="s">
        <v>93</v>
      </c>
      <c r="CY46" s="2">
        <v>10</v>
      </c>
      <c r="CZ46" s="2">
        <v>0</v>
      </c>
      <c r="DG46" s="2">
        <v>3</v>
      </c>
      <c r="DH46" s="2" t="s">
        <v>75</v>
      </c>
      <c r="DI46" s="2">
        <v>0</v>
      </c>
      <c r="DJ46" s="2">
        <v>1</v>
      </c>
      <c r="DL46" s="2">
        <v>2</v>
      </c>
      <c r="DM46" s="2" t="s">
        <v>102</v>
      </c>
      <c r="DN46" s="2">
        <v>22</v>
      </c>
      <c r="DO46" s="2">
        <v>0</v>
      </c>
      <c r="DQ46" s="2">
        <v>9</v>
      </c>
      <c r="DR46" s="2" t="s">
        <v>73</v>
      </c>
      <c r="DS46" s="2">
        <v>17</v>
      </c>
      <c r="DT46" s="2">
        <v>0</v>
      </c>
      <c r="DV46" s="2">
        <v>3</v>
      </c>
      <c r="DW46" s="2" t="s">
        <v>85</v>
      </c>
      <c r="DX46" s="2">
        <v>7</v>
      </c>
      <c r="DY46" s="2">
        <v>0</v>
      </c>
      <c r="EA46" s="2">
        <v>11</v>
      </c>
      <c r="EB46" s="2" t="s">
        <v>103</v>
      </c>
      <c r="EC46" s="2">
        <v>6</v>
      </c>
      <c r="ED46" s="2">
        <v>1</v>
      </c>
      <c r="EP46" s="2">
        <v>3</v>
      </c>
      <c r="EQ46" s="2" t="s">
        <v>77</v>
      </c>
      <c r="ER46" s="2">
        <v>1</v>
      </c>
      <c r="ES46" s="2">
        <v>1</v>
      </c>
      <c r="EU46" s="2">
        <v>2</v>
      </c>
      <c r="EV46" s="2" t="s">
        <v>78</v>
      </c>
      <c r="EW46" s="2">
        <v>1</v>
      </c>
      <c r="EX46" s="2">
        <v>0</v>
      </c>
      <c r="EZ46" s="2">
        <v>4</v>
      </c>
      <c r="FA46" s="2" t="s">
        <v>73</v>
      </c>
      <c r="FB46" s="2">
        <v>7</v>
      </c>
      <c r="FC46" s="2">
        <v>0</v>
      </c>
      <c r="FJ46" s="2">
        <v>1</v>
      </c>
      <c r="FK46" s="2" t="s">
        <v>75</v>
      </c>
      <c r="FL46" s="2">
        <v>0</v>
      </c>
      <c r="FM46" s="2">
        <v>0</v>
      </c>
      <c r="FT46" s="2">
        <v>3</v>
      </c>
      <c r="FU46" s="2" t="s">
        <v>76</v>
      </c>
      <c r="FV46" s="2">
        <v>10</v>
      </c>
      <c r="FW46" s="2">
        <v>0</v>
      </c>
    </row>
    <row r="47" spans="1:179" ht="9.75">
      <c r="A47" s="2">
        <v>10</v>
      </c>
      <c r="B47" s="2" t="s">
        <v>101</v>
      </c>
      <c r="C47" s="2">
        <v>13</v>
      </c>
      <c r="D47" s="2">
        <v>0</v>
      </c>
      <c r="K47" s="2">
        <v>4</v>
      </c>
      <c r="L47" s="2" t="s">
        <v>104</v>
      </c>
      <c r="M47" s="2">
        <v>2</v>
      </c>
      <c r="N47" s="2">
        <v>0</v>
      </c>
      <c r="P47" s="2">
        <v>2</v>
      </c>
      <c r="Q47" s="2" t="s">
        <v>88</v>
      </c>
      <c r="R47" s="2">
        <v>0</v>
      </c>
      <c r="S47" s="2">
        <v>1</v>
      </c>
      <c r="U47" s="2">
        <v>5</v>
      </c>
      <c r="V47" s="2" t="s">
        <v>115</v>
      </c>
      <c r="W47" s="2">
        <v>9</v>
      </c>
      <c r="X47" s="2">
        <v>0</v>
      </c>
      <c r="Z47" s="2">
        <v>0</v>
      </c>
      <c r="AA47" s="2" t="s">
        <v>79</v>
      </c>
      <c r="AB47" s="2">
        <v>1</v>
      </c>
      <c r="AC47" s="2">
        <v>0</v>
      </c>
      <c r="AE47" s="2">
        <v>0</v>
      </c>
      <c r="AF47" s="2" t="s">
        <v>74</v>
      </c>
      <c r="AG47" s="2">
        <v>1</v>
      </c>
      <c r="AH47" s="2">
        <v>0</v>
      </c>
      <c r="AJ47" s="2">
        <v>2</v>
      </c>
      <c r="AK47" s="2" t="s">
        <v>85</v>
      </c>
      <c r="AL47" s="2">
        <v>10</v>
      </c>
      <c r="AM47" s="2">
        <v>0</v>
      </c>
      <c r="AO47" s="2">
        <v>2</v>
      </c>
      <c r="AP47" s="2" t="s">
        <v>74</v>
      </c>
      <c r="AQ47" s="2">
        <v>5</v>
      </c>
      <c r="AR47" s="2">
        <v>0</v>
      </c>
      <c r="BN47" s="2">
        <v>4</v>
      </c>
      <c r="BO47" s="2" t="s">
        <v>79</v>
      </c>
      <c r="BP47" s="2">
        <v>0</v>
      </c>
      <c r="BQ47" s="2">
        <v>0</v>
      </c>
      <c r="BX47" s="2">
        <v>7</v>
      </c>
      <c r="BY47" s="2" t="s">
        <v>85</v>
      </c>
      <c r="BZ47" s="2">
        <v>6</v>
      </c>
      <c r="CA47" s="2">
        <v>0</v>
      </c>
      <c r="CC47" s="2">
        <v>1</v>
      </c>
      <c r="CD47" s="2" t="s">
        <v>84</v>
      </c>
      <c r="CE47" s="2">
        <v>2</v>
      </c>
      <c r="CF47" s="2">
        <v>0</v>
      </c>
      <c r="DG47" s="2">
        <v>0</v>
      </c>
      <c r="DH47" s="2" t="s">
        <v>78</v>
      </c>
      <c r="DI47" s="2">
        <v>1</v>
      </c>
      <c r="DJ47" s="2">
        <v>0</v>
      </c>
      <c r="DQ47" s="2">
        <v>2</v>
      </c>
      <c r="DR47" s="2" t="s">
        <v>78</v>
      </c>
      <c r="DS47" s="2">
        <v>6</v>
      </c>
      <c r="DT47" s="2">
        <v>0</v>
      </c>
      <c r="DV47" s="2">
        <v>11</v>
      </c>
      <c r="DW47" s="2" t="s">
        <v>113</v>
      </c>
      <c r="DX47" s="2">
        <v>6</v>
      </c>
      <c r="DY47" s="2">
        <v>1</v>
      </c>
      <c r="EA47" s="2">
        <v>15</v>
      </c>
      <c r="EB47" s="2" t="s">
        <v>93</v>
      </c>
      <c r="EC47" s="2">
        <v>14</v>
      </c>
      <c r="ED47" s="2">
        <v>1</v>
      </c>
      <c r="EP47" s="2">
        <v>6</v>
      </c>
      <c r="EQ47" s="2" t="s">
        <v>79</v>
      </c>
      <c r="ER47" s="2">
        <v>2</v>
      </c>
      <c r="ES47" s="2">
        <v>0</v>
      </c>
      <c r="EU47" s="2">
        <v>6</v>
      </c>
      <c r="EV47" s="2" t="s">
        <v>76</v>
      </c>
      <c r="EW47" s="2">
        <v>1</v>
      </c>
      <c r="EX47" s="2">
        <v>0</v>
      </c>
      <c r="EZ47" s="2">
        <v>6</v>
      </c>
      <c r="FA47" s="2" t="s">
        <v>75</v>
      </c>
      <c r="FB47" s="2">
        <v>4</v>
      </c>
      <c r="FC47" s="2">
        <v>0</v>
      </c>
      <c r="FJ47" s="2">
        <v>0</v>
      </c>
      <c r="FK47" s="2" t="s">
        <v>74</v>
      </c>
      <c r="FL47" s="2">
        <v>6</v>
      </c>
      <c r="FM47" s="2">
        <v>0</v>
      </c>
      <c r="FT47" s="2">
        <v>3</v>
      </c>
      <c r="FU47" s="2" t="s">
        <v>96</v>
      </c>
      <c r="FV47" s="2">
        <v>0</v>
      </c>
      <c r="FW47" s="2">
        <v>0</v>
      </c>
    </row>
    <row r="48" spans="11:179" ht="9.75">
      <c r="K48" s="2">
        <v>4</v>
      </c>
      <c r="L48" s="2" t="s">
        <v>76</v>
      </c>
      <c r="M48" s="2">
        <v>10</v>
      </c>
      <c r="N48" s="2">
        <v>0</v>
      </c>
      <c r="U48" s="2">
        <v>9</v>
      </c>
      <c r="V48" s="2" t="s">
        <v>115</v>
      </c>
      <c r="W48" s="2">
        <v>8</v>
      </c>
      <c r="X48" s="2">
        <v>0</v>
      </c>
      <c r="Z48" s="2">
        <v>0</v>
      </c>
      <c r="AA48" s="2" t="s">
        <v>87</v>
      </c>
      <c r="AB48" s="2">
        <v>3</v>
      </c>
      <c r="AC48" s="2">
        <v>0</v>
      </c>
      <c r="AE48" s="2">
        <v>4</v>
      </c>
      <c r="AF48" s="2" t="s">
        <v>75</v>
      </c>
      <c r="AG48" s="2">
        <v>7</v>
      </c>
      <c r="AH48" s="2">
        <v>0</v>
      </c>
      <c r="AJ48" s="2">
        <v>0</v>
      </c>
      <c r="AK48" s="2" t="s">
        <v>89</v>
      </c>
      <c r="AL48" s="2">
        <v>1</v>
      </c>
      <c r="AM48" s="2">
        <v>0</v>
      </c>
      <c r="AO48" s="2">
        <v>9</v>
      </c>
      <c r="AP48" s="2" t="s">
        <v>105</v>
      </c>
      <c r="AQ48" s="2">
        <v>7</v>
      </c>
      <c r="AR48" s="2">
        <v>0</v>
      </c>
      <c r="BN48" s="2">
        <v>4</v>
      </c>
      <c r="BO48" s="2" t="s">
        <v>112</v>
      </c>
      <c r="BP48" s="2">
        <v>8</v>
      </c>
      <c r="BQ48" s="2">
        <v>0</v>
      </c>
      <c r="BX48" s="2">
        <v>7</v>
      </c>
      <c r="BY48" s="2" t="s">
        <v>85</v>
      </c>
      <c r="BZ48" s="2">
        <v>6</v>
      </c>
      <c r="CA48" s="2">
        <v>0</v>
      </c>
      <c r="CC48" s="2">
        <v>0</v>
      </c>
      <c r="CD48" s="2" t="s">
        <v>74</v>
      </c>
      <c r="CE48" s="2">
        <v>2</v>
      </c>
      <c r="CF48" s="2">
        <v>0</v>
      </c>
      <c r="DG48" s="2">
        <v>1</v>
      </c>
      <c r="DH48" s="2" t="s">
        <v>82</v>
      </c>
      <c r="DI48" s="2">
        <v>7</v>
      </c>
      <c r="DJ48" s="2">
        <v>0</v>
      </c>
      <c r="DQ48" s="2">
        <v>12</v>
      </c>
      <c r="DR48" s="2" t="s">
        <v>116</v>
      </c>
      <c r="DS48" s="2">
        <v>2</v>
      </c>
      <c r="DT48" s="2">
        <v>0</v>
      </c>
      <c r="DV48" s="2">
        <v>4</v>
      </c>
      <c r="DW48" s="2" t="s">
        <v>78</v>
      </c>
      <c r="DX48" s="2">
        <v>5</v>
      </c>
      <c r="DY48" s="2">
        <v>0</v>
      </c>
      <c r="EA48" s="2">
        <v>9</v>
      </c>
      <c r="EB48" s="2" t="s">
        <v>78</v>
      </c>
      <c r="EC48" s="2">
        <v>2</v>
      </c>
      <c r="ED48" s="2">
        <v>0</v>
      </c>
      <c r="EP48" s="2">
        <v>1</v>
      </c>
      <c r="EQ48" s="2" t="s">
        <v>78</v>
      </c>
      <c r="ER48" s="2">
        <v>3</v>
      </c>
      <c r="ES48" s="2">
        <v>0</v>
      </c>
      <c r="EU48" s="2">
        <v>1</v>
      </c>
      <c r="EV48" s="2" t="s">
        <v>83</v>
      </c>
      <c r="EW48" s="2">
        <v>2</v>
      </c>
      <c r="EX48" s="2">
        <v>0</v>
      </c>
      <c r="EZ48" s="2">
        <v>0</v>
      </c>
      <c r="FA48" s="2" t="s">
        <v>78</v>
      </c>
      <c r="FB48" s="2">
        <v>2</v>
      </c>
      <c r="FC48" s="2">
        <v>0</v>
      </c>
      <c r="FJ48" s="2">
        <v>1</v>
      </c>
      <c r="FK48" s="2" t="s">
        <v>83</v>
      </c>
      <c r="FL48" s="2">
        <v>3</v>
      </c>
      <c r="FM48" s="2">
        <v>0</v>
      </c>
      <c r="FT48" s="2">
        <v>4</v>
      </c>
      <c r="FU48" s="2" t="s">
        <v>78</v>
      </c>
      <c r="FV48" s="2">
        <v>5</v>
      </c>
      <c r="FW48" s="2">
        <v>0</v>
      </c>
    </row>
    <row r="49" spans="11:179" ht="9.75">
      <c r="K49" s="2">
        <v>2</v>
      </c>
      <c r="L49" s="2" t="s">
        <v>73</v>
      </c>
      <c r="M49" s="2">
        <v>1</v>
      </c>
      <c r="N49" s="2">
        <v>1</v>
      </c>
      <c r="U49" s="2">
        <v>2</v>
      </c>
      <c r="V49" s="2" t="s">
        <v>111</v>
      </c>
      <c r="W49" s="2">
        <v>6</v>
      </c>
      <c r="X49" s="2">
        <v>0</v>
      </c>
      <c r="AE49" s="2">
        <v>0</v>
      </c>
      <c r="AF49" s="2" t="s">
        <v>116</v>
      </c>
      <c r="AG49" s="2">
        <v>1</v>
      </c>
      <c r="AH49" s="2">
        <v>0</v>
      </c>
      <c r="AJ49" s="2">
        <v>4</v>
      </c>
      <c r="AK49" s="2" t="s">
        <v>94</v>
      </c>
      <c r="AL49" s="2">
        <v>6</v>
      </c>
      <c r="AM49" s="2">
        <v>0</v>
      </c>
      <c r="AO49" s="2">
        <v>10</v>
      </c>
      <c r="AP49" s="2" t="s">
        <v>106</v>
      </c>
      <c r="AQ49" s="2">
        <v>5</v>
      </c>
      <c r="AR49" s="2">
        <v>0</v>
      </c>
      <c r="BN49" s="2">
        <v>2</v>
      </c>
      <c r="BO49" s="2" t="s">
        <v>78</v>
      </c>
      <c r="BP49" s="2">
        <v>4</v>
      </c>
      <c r="BQ49" s="2">
        <v>0</v>
      </c>
      <c r="BX49" s="2">
        <v>8</v>
      </c>
      <c r="BY49" s="2" t="s">
        <v>104</v>
      </c>
      <c r="BZ49" s="2">
        <v>4</v>
      </c>
      <c r="CA49" s="2">
        <v>0</v>
      </c>
      <c r="CC49" s="2">
        <v>10</v>
      </c>
      <c r="CD49" s="2" t="s">
        <v>79</v>
      </c>
      <c r="CE49" s="2">
        <v>2</v>
      </c>
      <c r="CF49" s="2">
        <v>0</v>
      </c>
      <c r="DG49" s="2">
        <v>2</v>
      </c>
      <c r="DH49" s="2" t="s">
        <v>85</v>
      </c>
      <c r="DI49" s="2">
        <v>0</v>
      </c>
      <c r="DJ49" s="2">
        <v>0</v>
      </c>
      <c r="DQ49" s="2">
        <v>4</v>
      </c>
      <c r="DR49" s="2" t="s">
        <v>84</v>
      </c>
      <c r="DS49" s="2">
        <v>11</v>
      </c>
      <c r="DT49" s="2">
        <v>0</v>
      </c>
      <c r="DV49" s="2">
        <v>9</v>
      </c>
      <c r="DW49" s="2" t="s">
        <v>114</v>
      </c>
      <c r="DX49" s="2">
        <v>5</v>
      </c>
      <c r="DY49" s="2">
        <v>1</v>
      </c>
      <c r="EA49" s="2">
        <v>22</v>
      </c>
      <c r="EB49" s="2" t="s">
        <v>109</v>
      </c>
      <c r="EC49" s="2">
        <v>2</v>
      </c>
      <c r="ED49" s="2">
        <v>0</v>
      </c>
      <c r="EP49" s="2">
        <v>5</v>
      </c>
      <c r="EQ49" s="2" t="s">
        <v>83</v>
      </c>
      <c r="ER49" s="2">
        <v>2</v>
      </c>
      <c r="ES49" s="2">
        <v>1</v>
      </c>
      <c r="EU49" s="2">
        <v>5</v>
      </c>
      <c r="EV49" s="2" t="s">
        <v>85</v>
      </c>
      <c r="EW49" s="2">
        <v>6</v>
      </c>
      <c r="EX49" s="2">
        <v>0</v>
      </c>
      <c r="EZ49" s="2">
        <v>3</v>
      </c>
      <c r="FA49" s="2" t="s">
        <v>89</v>
      </c>
      <c r="FB49" s="2">
        <v>1</v>
      </c>
      <c r="FC49" s="2">
        <v>1</v>
      </c>
      <c r="FJ49" s="2">
        <v>0</v>
      </c>
      <c r="FK49" s="2" t="s">
        <v>76</v>
      </c>
      <c r="FL49" s="2">
        <v>3</v>
      </c>
      <c r="FM49" s="2">
        <v>0</v>
      </c>
      <c r="FT49" s="2">
        <v>0</v>
      </c>
      <c r="FU49" s="2" t="s">
        <v>79</v>
      </c>
      <c r="FV49" s="2">
        <v>5</v>
      </c>
      <c r="FW49" s="2">
        <v>0</v>
      </c>
    </row>
    <row r="50" spans="21:179" ht="9.75">
      <c r="U50" s="2">
        <v>0</v>
      </c>
      <c r="V50" s="2" t="s">
        <v>115</v>
      </c>
      <c r="W50" s="2">
        <v>10</v>
      </c>
      <c r="X50" s="2">
        <v>0</v>
      </c>
      <c r="AE50" s="2">
        <v>1</v>
      </c>
      <c r="AF50" s="2" t="s">
        <v>79</v>
      </c>
      <c r="AG50" s="2">
        <v>2</v>
      </c>
      <c r="AH50" s="2">
        <v>0</v>
      </c>
      <c r="AJ50" s="2">
        <v>0</v>
      </c>
      <c r="AK50" s="2" t="s">
        <v>73</v>
      </c>
      <c r="AL50" s="2">
        <v>1</v>
      </c>
      <c r="AM50" s="2">
        <v>0</v>
      </c>
      <c r="AO50" s="2">
        <v>14</v>
      </c>
      <c r="AP50" s="2" t="s">
        <v>91</v>
      </c>
      <c r="AQ50" s="2">
        <v>15</v>
      </c>
      <c r="AR50" s="2">
        <v>0</v>
      </c>
      <c r="BN50" s="2">
        <v>2</v>
      </c>
      <c r="BO50" s="2" t="s">
        <v>116</v>
      </c>
      <c r="BP50" s="2">
        <v>4</v>
      </c>
      <c r="BQ50" s="2">
        <v>0</v>
      </c>
      <c r="CC50" s="2">
        <v>8</v>
      </c>
      <c r="CD50" s="2" t="s">
        <v>72</v>
      </c>
      <c r="CE50" s="2">
        <v>0</v>
      </c>
      <c r="CF50" s="2">
        <v>0</v>
      </c>
      <c r="DG50" s="2">
        <v>9</v>
      </c>
      <c r="DH50" s="2" t="s">
        <v>76</v>
      </c>
      <c r="DI50" s="2">
        <v>6</v>
      </c>
      <c r="DJ50" s="2">
        <v>0</v>
      </c>
      <c r="DV50" s="2">
        <v>8</v>
      </c>
      <c r="DW50" s="2" t="s">
        <v>114</v>
      </c>
      <c r="DX50" s="2">
        <v>9</v>
      </c>
      <c r="DY50" s="2">
        <v>0</v>
      </c>
      <c r="EA50" s="2">
        <v>1</v>
      </c>
      <c r="EB50" s="2" t="s">
        <v>73</v>
      </c>
      <c r="EC50" s="2">
        <v>4</v>
      </c>
      <c r="ED50" s="2">
        <v>0</v>
      </c>
      <c r="EP50" s="2">
        <v>5</v>
      </c>
      <c r="EQ50" s="2" t="s">
        <v>87</v>
      </c>
      <c r="ER50" s="2">
        <v>2</v>
      </c>
      <c r="ES50" s="2">
        <v>1</v>
      </c>
      <c r="EU50" s="2">
        <v>9</v>
      </c>
      <c r="EV50" s="2" t="s">
        <v>78</v>
      </c>
      <c r="EW50" s="2">
        <v>2</v>
      </c>
      <c r="EX50" s="2">
        <v>0</v>
      </c>
      <c r="EZ50" s="2">
        <v>2</v>
      </c>
      <c r="FA50" s="2" t="s">
        <v>82</v>
      </c>
      <c r="FB50" s="2">
        <v>1</v>
      </c>
      <c r="FC50" s="2">
        <v>0</v>
      </c>
      <c r="FJ50" s="2">
        <v>3</v>
      </c>
      <c r="FK50" s="2" t="s">
        <v>95</v>
      </c>
      <c r="FL50" s="2">
        <v>0</v>
      </c>
      <c r="FM50" s="2">
        <v>0</v>
      </c>
      <c r="FT50" s="2">
        <v>0</v>
      </c>
      <c r="FU50" s="2" t="s">
        <v>118</v>
      </c>
      <c r="FV50" s="2">
        <v>2</v>
      </c>
      <c r="FW50" s="2">
        <v>0</v>
      </c>
    </row>
    <row r="51" spans="31:179" ht="9.75">
      <c r="AE51" s="2">
        <v>0</v>
      </c>
      <c r="AF51" s="2" t="s">
        <v>72</v>
      </c>
      <c r="AG51" s="2">
        <v>3</v>
      </c>
      <c r="AH51" s="2">
        <v>0</v>
      </c>
      <c r="AJ51" s="2">
        <v>1</v>
      </c>
      <c r="AK51" s="2" t="s">
        <v>95</v>
      </c>
      <c r="AL51" s="2">
        <v>0</v>
      </c>
      <c r="AM51" s="2">
        <v>1</v>
      </c>
      <c r="AO51" s="2">
        <v>11</v>
      </c>
      <c r="AP51" s="2" t="s">
        <v>102</v>
      </c>
      <c r="AQ51" s="2">
        <v>9</v>
      </c>
      <c r="AR51" s="2">
        <v>0</v>
      </c>
      <c r="CC51" s="2">
        <v>9</v>
      </c>
      <c r="CD51" s="2" t="s">
        <v>72</v>
      </c>
      <c r="CE51" s="2">
        <v>2</v>
      </c>
      <c r="CF51" s="2">
        <v>0</v>
      </c>
      <c r="DG51" s="2">
        <v>7</v>
      </c>
      <c r="DH51" s="2" t="s">
        <v>94</v>
      </c>
      <c r="DI51" s="2">
        <v>4</v>
      </c>
      <c r="DJ51" s="2">
        <v>0</v>
      </c>
      <c r="DV51" s="2">
        <v>6</v>
      </c>
      <c r="DW51" s="2" t="s">
        <v>113</v>
      </c>
      <c r="DX51" s="2">
        <v>2</v>
      </c>
      <c r="DY51" s="2">
        <v>0</v>
      </c>
      <c r="EA51" s="2">
        <v>9</v>
      </c>
      <c r="EB51" s="2" t="s">
        <v>103</v>
      </c>
      <c r="EC51" s="2">
        <v>11</v>
      </c>
      <c r="ED51" s="2">
        <v>0</v>
      </c>
      <c r="EP51" s="2">
        <v>10</v>
      </c>
      <c r="EQ51" s="2" t="s">
        <v>88</v>
      </c>
      <c r="ER51" s="2">
        <v>3</v>
      </c>
      <c r="ES51" s="2">
        <v>1</v>
      </c>
      <c r="EU51" s="2">
        <v>4</v>
      </c>
      <c r="EV51" s="2" t="s">
        <v>74</v>
      </c>
      <c r="EW51" s="2">
        <v>1</v>
      </c>
      <c r="EX51" s="2">
        <v>0</v>
      </c>
      <c r="EZ51" s="2">
        <v>4</v>
      </c>
      <c r="FA51" s="2" t="s">
        <v>76</v>
      </c>
      <c r="FB51" s="2">
        <v>3</v>
      </c>
      <c r="FC51" s="2">
        <v>1</v>
      </c>
      <c r="FJ51" s="2">
        <v>0</v>
      </c>
      <c r="FK51" s="2" t="s">
        <v>85</v>
      </c>
      <c r="FL51" s="2">
        <v>10</v>
      </c>
      <c r="FM51" s="2">
        <v>0</v>
      </c>
      <c r="FT51" s="2">
        <v>3</v>
      </c>
      <c r="FU51" s="2" t="s">
        <v>72</v>
      </c>
      <c r="FV51" s="2">
        <v>5</v>
      </c>
      <c r="FW51" s="2">
        <v>0</v>
      </c>
    </row>
    <row r="52" spans="36:169" ht="9.75">
      <c r="AJ52" s="2">
        <v>5</v>
      </c>
      <c r="AK52" s="2" t="s">
        <v>86</v>
      </c>
      <c r="AL52" s="2">
        <v>0</v>
      </c>
      <c r="AM52" s="2">
        <v>0</v>
      </c>
      <c r="CC52" s="2">
        <v>2</v>
      </c>
      <c r="CD52" s="2" t="s">
        <v>83</v>
      </c>
      <c r="CE52" s="2">
        <v>0</v>
      </c>
      <c r="CF52" s="2">
        <v>0</v>
      </c>
      <c r="DG52" s="2">
        <v>3</v>
      </c>
      <c r="DH52" s="2" t="s">
        <v>95</v>
      </c>
      <c r="DI52" s="2">
        <v>0</v>
      </c>
      <c r="DJ52" s="2">
        <v>1</v>
      </c>
      <c r="DV52" s="2">
        <v>10</v>
      </c>
      <c r="DW52" s="2" t="s">
        <v>114</v>
      </c>
      <c r="DX52" s="2">
        <v>0</v>
      </c>
      <c r="DY52" s="2">
        <v>0</v>
      </c>
      <c r="EP52" s="2">
        <v>0</v>
      </c>
      <c r="EQ52" s="2" t="s">
        <v>85</v>
      </c>
      <c r="ER52" s="2">
        <v>8</v>
      </c>
      <c r="ES52" s="2">
        <v>0</v>
      </c>
      <c r="EU52" s="2">
        <v>8</v>
      </c>
      <c r="EV52" s="2" t="s">
        <v>72</v>
      </c>
      <c r="EW52" s="2">
        <v>0</v>
      </c>
      <c r="EX52" s="2">
        <v>0</v>
      </c>
      <c r="EZ52" s="2">
        <v>4</v>
      </c>
      <c r="FA52" s="2" t="s">
        <v>74</v>
      </c>
      <c r="FB52" s="2">
        <v>0</v>
      </c>
      <c r="FC52" s="2">
        <v>0</v>
      </c>
      <c r="FJ52" s="2">
        <v>2</v>
      </c>
      <c r="FK52" s="2" t="s">
        <v>94</v>
      </c>
      <c r="FL52" s="2">
        <v>4</v>
      </c>
      <c r="FM52" s="2">
        <v>0</v>
      </c>
    </row>
    <row r="53" spans="36:169" ht="9.75">
      <c r="AJ53" s="2">
        <v>7</v>
      </c>
      <c r="AK53" s="2" t="s">
        <v>96</v>
      </c>
      <c r="AL53" s="2">
        <v>4</v>
      </c>
      <c r="AM53" s="2">
        <v>1</v>
      </c>
      <c r="CC53" s="2">
        <v>11</v>
      </c>
      <c r="CD53" s="2" t="s">
        <v>104</v>
      </c>
      <c r="CE53" s="2">
        <v>6</v>
      </c>
      <c r="CF53" s="2">
        <v>0</v>
      </c>
      <c r="DG53" s="2">
        <v>6</v>
      </c>
      <c r="DH53" s="2" t="s">
        <v>87</v>
      </c>
      <c r="DI53" s="2">
        <v>0</v>
      </c>
      <c r="DJ53" s="2">
        <v>0</v>
      </c>
      <c r="DV53" s="2">
        <v>8</v>
      </c>
      <c r="DW53" s="2" t="s">
        <v>78</v>
      </c>
      <c r="DX53" s="2">
        <v>2</v>
      </c>
      <c r="DY53" s="2">
        <v>0</v>
      </c>
      <c r="EP53" s="2">
        <v>6</v>
      </c>
      <c r="EQ53" s="2" t="s">
        <v>74</v>
      </c>
      <c r="ER53" s="2">
        <v>9</v>
      </c>
      <c r="ES53" s="2">
        <v>0</v>
      </c>
      <c r="EU53" s="2">
        <v>2</v>
      </c>
      <c r="EV53" s="2" t="s">
        <v>115</v>
      </c>
      <c r="EW53" s="2">
        <v>5</v>
      </c>
      <c r="EX53" s="2">
        <v>0</v>
      </c>
      <c r="EZ53" s="2">
        <v>11</v>
      </c>
      <c r="FA53" s="2" t="s">
        <v>72</v>
      </c>
      <c r="FB53" s="2">
        <v>9</v>
      </c>
      <c r="FC53" s="2">
        <v>0</v>
      </c>
      <c r="FJ53" s="2">
        <v>1</v>
      </c>
      <c r="FK53" s="2" t="s">
        <v>79</v>
      </c>
      <c r="FL53" s="2">
        <v>2</v>
      </c>
      <c r="FM53" s="2">
        <v>0</v>
      </c>
    </row>
    <row r="54" spans="36:159" ht="9.75">
      <c r="AJ54" s="2">
        <v>0</v>
      </c>
      <c r="AK54" s="2" t="s">
        <v>105</v>
      </c>
      <c r="AL54" s="2">
        <v>4</v>
      </c>
      <c r="AM54" s="2">
        <v>0</v>
      </c>
      <c r="CC54" s="2">
        <v>5</v>
      </c>
      <c r="CD54" s="2" t="s">
        <v>86</v>
      </c>
      <c r="CE54" s="2">
        <v>4</v>
      </c>
      <c r="CF54" s="2">
        <v>0</v>
      </c>
      <c r="DG54" s="2">
        <v>1</v>
      </c>
      <c r="DH54" s="2" t="s">
        <v>79</v>
      </c>
      <c r="DI54" s="2">
        <v>0</v>
      </c>
      <c r="DJ54" s="2">
        <v>1</v>
      </c>
      <c r="DV54" s="2">
        <v>5</v>
      </c>
      <c r="DW54" s="2" t="s">
        <v>85</v>
      </c>
      <c r="DX54" s="2">
        <v>0</v>
      </c>
      <c r="DY54" s="2">
        <v>0</v>
      </c>
      <c r="EP54" s="2">
        <v>2</v>
      </c>
      <c r="EQ54" s="2" t="s">
        <v>85</v>
      </c>
      <c r="ER54" s="2">
        <v>9</v>
      </c>
      <c r="ES54" s="2">
        <v>0</v>
      </c>
      <c r="EU54" s="2">
        <v>11</v>
      </c>
      <c r="EV54" s="2" t="s">
        <v>106</v>
      </c>
      <c r="EW54" s="2">
        <v>4</v>
      </c>
      <c r="EX54" s="2">
        <v>1</v>
      </c>
      <c r="EZ54" s="2">
        <v>0</v>
      </c>
      <c r="FA54" s="2" t="s">
        <v>75</v>
      </c>
      <c r="FB54" s="2">
        <v>5</v>
      </c>
      <c r="FC54" s="2">
        <v>0</v>
      </c>
    </row>
    <row r="55" spans="36:159" ht="9.75">
      <c r="AJ55" s="2">
        <v>5</v>
      </c>
      <c r="AK55" s="2" t="s">
        <v>94</v>
      </c>
      <c r="AL55" s="2">
        <v>0</v>
      </c>
      <c r="AM55" s="2">
        <v>0</v>
      </c>
      <c r="CC55" s="2">
        <v>3</v>
      </c>
      <c r="CD55" s="2" t="s">
        <v>73</v>
      </c>
      <c r="CE55" s="2">
        <v>5</v>
      </c>
      <c r="CF55" s="2">
        <v>0</v>
      </c>
      <c r="DG55" s="2">
        <v>5</v>
      </c>
      <c r="DH55" s="2" t="s">
        <v>93</v>
      </c>
      <c r="DI55" s="2">
        <v>2</v>
      </c>
      <c r="DJ55" s="2">
        <v>0</v>
      </c>
      <c r="DV55" s="2">
        <v>5</v>
      </c>
      <c r="DW55" s="2" t="s">
        <v>82</v>
      </c>
      <c r="DX55" s="2">
        <v>2</v>
      </c>
      <c r="DY55" s="2">
        <v>0</v>
      </c>
      <c r="EP55" s="2">
        <v>1</v>
      </c>
      <c r="EQ55" s="2" t="s">
        <v>82</v>
      </c>
      <c r="ER55" s="2">
        <v>6</v>
      </c>
      <c r="ES55" s="2">
        <v>0</v>
      </c>
      <c r="EU55" s="2">
        <v>8</v>
      </c>
      <c r="EV55" s="2" t="s">
        <v>75</v>
      </c>
      <c r="EW55" s="2">
        <v>1</v>
      </c>
      <c r="EX55" s="2">
        <v>0</v>
      </c>
      <c r="EZ55" s="2">
        <v>4</v>
      </c>
      <c r="FA55" s="2" t="s">
        <v>87</v>
      </c>
      <c r="FB55" s="2">
        <v>2</v>
      </c>
      <c r="FC55" s="2">
        <v>1</v>
      </c>
    </row>
    <row r="56" spans="36:159" ht="9.75">
      <c r="AJ56" s="2">
        <v>2</v>
      </c>
      <c r="AK56" s="2" t="s">
        <v>81</v>
      </c>
      <c r="AL56" s="2">
        <v>1</v>
      </c>
      <c r="AM56" s="2">
        <v>1</v>
      </c>
      <c r="CC56" s="2">
        <v>2</v>
      </c>
      <c r="CD56" s="2" t="s">
        <v>102</v>
      </c>
      <c r="CE56" s="2">
        <v>9</v>
      </c>
      <c r="CF56" s="2">
        <v>0</v>
      </c>
      <c r="DG56" s="2">
        <v>17</v>
      </c>
      <c r="DH56" s="2" t="s">
        <v>106</v>
      </c>
      <c r="DI56" s="2">
        <v>9</v>
      </c>
      <c r="DJ56" s="2">
        <v>0</v>
      </c>
      <c r="EP56" s="2">
        <v>3</v>
      </c>
      <c r="EQ56" s="2" t="s">
        <v>89</v>
      </c>
      <c r="ER56" s="2">
        <v>0</v>
      </c>
      <c r="ES56" s="2">
        <v>1</v>
      </c>
      <c r="EZ56" s="2">
        <v>2</v>
      </c>
      <c r="FA56" s="2" t="s">
        <v>73</v>
      </c>
      <c r="FB56" s="2">
        <v>7</v>
      </c>
      <c r="FC56" s="2">
        <v>0</v>
      </c>
    </row>
    <row r="57" spans="36:159" ht="9.75">
      <c r="AJ57" s="2">
        <v>3</v>
      </c>
      <c r="AK57" s="2" t="s">
        <v>74</v>
      </c>
      <c r="AL57" s="2">
        <v>4</v>
      </c>
      <c r="AM57" s="2">
        <v>0</v>
      </c>
      <c r="CC57" s="2">
        <v>9</v>
      </c>
      <c r="CD57" s="2" t="s">
        <v>110</v>
      </c>
      <c r="CE57" s="2">
        <v>6</v>
      </c>
      <c r="CF57" s="2">
        <v>1</v>
      </c>
      <c r="DG57" s="2">
        <v>1</v>
      </c>
      <c r="DH57" s="2" t="s">
        <v>81</v>
      </c>
      <c r="DI57" s="2">
        <v>0</v>
      </c>
      <c r="DJ57" s="2">
        <v>1</v>
      </c>
      <c r="EP57" s="2">
        <v>6</v>
      </c>
      <c r="EQ57" s="2" t="s">
        <v>73</v>
      </c>
      <c r="ER57" s="2">
        <v>16</v>
      </c>
      <c r="ES57" s="2">
        <v>0</v>
      </c>
      <c r="EZ57" s="2">
        <v>5</v>
      </c>
      <c r="FA57" s="2" t="s">
        <v>85</v>
      </c>
      <c r="FB57" s="2">
        <v>4</v>
      </c>
      <c r="FC57" s="2">
        <v>0</v>
      </c>
    </row>
    <row r="58" spans="36:149" ht="9.75">
      <c r="AJ58" s="2">
        <v>1</v>
      </c>
      <c r="AK58" s="2" t="s">
        <v>82</v>
      </c>
      <c r="AL58" s="2">
        <v>8</v>
      </c>
      <c r="AM58" s="2">
        <v>0</v>
      </c>
      <c r="CC58" s="2">
        <v>6</v>
      </c>
      <c r="CD58" s="2" t="s">
        <v>82</v>
      </c>
      <c r="CE58" s="2">
        <v>5</v>
      </c>
      <c r="CF58" s="2">
        <v>0</v>
      </c>
      <c r="DG58" s="2">
        <v>5</v>
      </c>
      <c r="DH58" s="2" t="s">
        <v>78</v>
      </c>
      <c r="DI58" s="2">
        <v>3</v>
      </c>
      <c r="DJ58" s="2">
        <v>0</v>
      </c>
      <c r="EP58" s="2">
        <v>3</v>
      </c>
      <c r="EQ58" s="2" t="s">
        <v>94</v>
      </c>
      <c r="ER58" s="2">
        <v>4</v>
      </c>
      <c r="ES58" s="2">
        <v>0</v>
      </c>
    </row>
    <row r="59" spans="36:149" ht="9.75">
      <c r="AJ59" s="2">
        <v>2</v>
      </c>
      <c r="AK59" s="2" t="s">
        <v>72</v>
      </c>
      <c r="AL59" s="2">
        <v>0</v>
      </c>
      <c r="AM59" s="2">
        <v>0</v>
      </c>
      <c r="CC59" s="2">
        <v>6</v>
      </c>
      <c r="CD59" s="2" t="s">
        <v>97</v>
      </c>
      <c r="CE59" s="2">
        <v>7</v>
      </c>
      <c r="CF59" s="2">
        <v>0</v>
      </c>
      <c r="DG59" s="2">
        <v>16</v>
      </c>
      <c r="DH59" s="2" t="s">
        <v>72</v>
      </c>
      <c r="DI59" s="2">
        <v>6</v>
      </c>
      <c r="DJ59" s="2">
        <v>0</v>
      </c>
      <c r="EP59" s="2">
        <v>9</v>
      </c>
      <c r="EQ59" s="2" t="s">
        <v>83</v>
      </c>
      <c r="ER59" s="2">
        <v>11</v>
      </c>
      <c r="ES59" s="2">
        <v>0</v>
      </c>
    </row>
    <row r="60" spans="36:149" ht="9.75">
      <c r="AJ60" s="2">
        <v>2</v>
      </c>
      <c r="AK60" s="2" t="s">
        <v>87</v>
      </c>
      <c r="AL60" s="2">
        <v>1</v>
      </c>
      <c r="AM60" s="2">
        <v>0</v>
      </c>
      <c r="CC60" s="2">
        <v>7</v>
      </c>
      <c r="CD60" s="2" t="s">
        <v>111</v>
      </c>
      <c r="CE60" s="2">
        <v>3</v>
      </c>
      <c r="CF60" s="2">
        <v>0</v>
      </c>
      <c r="DG60" s="2">
        <v>4</v>
      </c>
      <c r="DH60" s="2" t="s">
        <v>91</v>
      </c>
      <c r="DI60" s="2">
        <v>1</v>
      </c>
      <c r="DJ60" s="2">
        <v>0</v>
      </c>
      <c r="EP60" s="2">
        <v>0</v>
      </c>
      <c r="EQ60" s="2" t="s">
        <v>84</v>
      </c>
      <c r="ER60" s="2">
        <v>8</v>
      </c>
      <c r="ES60" s="2">
        <v>0</v>
      </c>
    </row>
    <row r="61" spans="81:149" ht="9.75">
      <c r="CC61" s="2">
        <v>12</v>
      </c>
      <c r="CD61" s="2" t="s">
        <v>114</v>
      </c>
      <c r="CE61" s="2">
        <v>6</v>
      </c>
      <c r="CF61" s="2">
        <v>0</v>
      </c>
      <c r="DG61" s="2">
        <v>4</v>
      </c>
      <c r="DH61" s="2" t="s">
        <v>111</v>
      </c>
      <c r="DI61" s="2">
        <v>1</v>
      </c>
      <c r="DJ61" s="2">
        <v>0</v>
      </c>
      <c r="EP61" s="2">
        <v>10</v>
      </c>
      <c r="EQ61" s="2" t="s">
        <v>119</v>
      </c>
      <c r="ER61" s="2">
        <v>4</v>
      </c>
      <c r="ES61" s="2">
        <v>0</v>
      </c>
    </row>
    <row r="62" spans="81:149" ht="9.75">
      <c r="CC62" s="2">
        <v>5</v>
      </c>
      <c r="CD62" s="2" t="s">
        <v>115</v>
      </c>
      <c r="CE62" s="2">
        <v>4</v>
      </c>
      <c r="CF62" s="2">
        <v>0</v>
      </c>
      <c r="DG62" s="2">
        <v>5</v>
      </c>
      <c r="DH62" s="2" t="s">
        <v>112</v>
      </c>
      <c r="DI62" s="2">
        <v>4</v>
      </c>
      <c r="DJ62" s="2">
        <v>0</v>
      </c>
      <c r="EP62" s="2">
        <v>0</v>
      </c>
      <c r="EQ62" s="2" t="s">
        <v>78</v>
      </c>
      <c r="ER62" s="2">
        <v>1</v>
      </c>
      <c r="ES62" s="2">
        <v>0</v>
      </c>
    </row>
    <row r="63" spans="81:149" ht="9.75">
      <c r="CC63" s="2">
        <v>2</v>
      </c>
      <c r="CD63" s="2" t="s">
        <v>84</v>
      </c>
      <c r="CE63" s="2">
        <v>9</v>
      </c>
      <c r="CF63" s="2">
        <v>0</v>
      </c>
      <c r="DG63" s="2">
        <v>0</v>
      </c>
      <c r="DH63" s="2" t="s">
        <v>83</v>
      </c>
      <c r="DI63" s="2">
        <v>4</v>
      </c>
      <c r="DJ63" s="2">
        <v>0</v>
      </c>
      <c r="EP63" s="2">
        <v>3</v>
      </c>
      <c r="EQ63" s="2" t="s">
        <v>81</v>
      </c>
      <c r="ER63" s="2">
        <v>0</v>
      </c>
      <c r="ES63" s="2">
        <v>0</v>
      </c>
    </row>
    <row r="64" spans="81:149" ht="9.75">
      <c r="CC64" s="2">
        <v>6</v>
      </c>
      <c r="CD64" s="2" t="s">
        <v>97</v>
      </c>
      <c r="CE64" s="2">
        <v>7</v>
      </c>
      <c r="CF64" s="2">
        <v>0</v>
      </c>
      <c r="DG64" s="2">
        <v>1</v>
      </c>
      <c r="DH64" s="2" t="s">
        <v>84</v>
      </c>
      <c r="DI64" s="2">
        <v>4</v>
      </c>
      <c r="DJ64" s="2">
        <v>0</v>
      </c>
      <c r="EP64" s="2">
        <v>0</v>
      </c>
      <c r="EQ64" s="2" t="s">
        <v>75</v>
      </c>
      <c r="ER64" s="2">
        <v>2</v>
      </c>
      <c r="ES64" s="2">
        <v>0</v>
      </c>
    </row>
    <row r="65" spans="81:149" ht="9.75">
      <c r="CC65" s="2">
        <v>4</v>
      </c>
      <c r="CD65" s="2" t="s">
        <v>105</v>
      </c>
      <c r="CE65" s="2">
        <v>2</v>
      </c>
      <c r="CF65" s="2">
        <v>0</v>
      </c>
      <c r="DG65" s="2">
        <v>3</v>
      </c>
      <c r="DH65" s="2" t="s">
        <v>85</v>
      </c>
      <c r="DI65" s="2">
        <v>1</v>
      </c>
      <c r="DJ65" s="2">
        <v>0</v>
      </c>
      <c r="EP65" s="2">
        <v>0</v>
      </c>
      <c r="EQ65" s="2" t="s">
        <v>74</v>
      </c>
      <c r="ER65" s="2">
        <v>7</v>
      </c>
      <c r="ES65" s="2">
        <v>0</v>
      </c>
    </row>
    <row r="66" spans="81:149" ht="9.75">
      <c r="CC66" s="2">
        <v>1</v>
      </c>
      <c r="CD66" s="2" t="s">
        <v>74</v>
      </c>
      <c r="CE66" s="2">
        <v>3</v>
      </c>
      <c r="CF66" s="2">
        <v>0</v>
      </c>
      <c r="DG66" s="2">
        <v>1</v>
      </c>
      <c r="DH66" s="2" t="s">
        <v>119</v>
      </c>
      <c r="DI66" s="2">
        <v>2</v>
      </c>
      <c r="DJ66" s="2">
        <v>0</v>
      </c>
      <c r="EP66" s="2">
        <v>5</v>
      </c>
      <c r="EQ66" s="2" t="s">
        <v>86</v>
      </c>
      <c r="ER66" s="2">
        <v>3</v>
      </c>
      <c r="ES66" s="2">
        <v>1</v>
      </c>
    </row>
    <row r="67" spans="81:114" ht="9.75">
      <c r="CC67" s="2">
        <v>6</v>
      </c>
      <c r="CD67" s="2" t="s">
        <v>117</v>
      </c>
      <c r="CE67" s="2">
        <v>2</v>
      </c>
      <c r="CF67" s="2">
        <v>0</v>
      </c>
      <c r="DG67" s="2">
        <v>4</v>
      </c>
      <c r="DH67" s="2" t="s">
        <v>75</v>
      </c>
      <c r="DI67" s="2">
        <v>3</v>
      </c>
      <c r="DJ67" s="2">
        <v>0</v>
      </c>
    </row>
    <row r="68" spans="81:114" ht="9.75">
      <c r="CC68" s="2">
        <v>10</v>
      </c>
      <c r="CD68" s="2" t="s">
        <v>89</v>
      </c>
      <c r="CE68" s="2">
        <v>0</v>
      </c>
      <c r="CF68" s="2">
        <v>0</v>
      </c>
      <c r="DG68" s="2">
        <v>7</v>
      </c>
      <c r="DH68" s="2" t="s">
        <v>94</v>
      </c>
      <c r="DI68" s="2">
        <v>2</v>
      </c>
      <c r="DJ68" s="2">
        <v>0</v>
      </c>
    </row>
    <row r="69" spans="81:114" ht="9.75">
      <c r="CC69" s="2">
        <v>1</v>
      </c>
      <c r="CD69" s="2" t="s">
        <v>76</v>
      </c>
      <c r="CE69" s="2">
        <v>0</v>
      </c>
      <c r="CF69" s="2">
        <v>0</v>
      </c>
      <c r="DG69" s="2">
        <v>7</v>
      </c>
      <c r="DH69" s="2" t="s">
        <v>76</v>
      </c>
      <c r="DI69" s="2">
        <v>0</v>
      </c>
      <c r="DJ69" s="2">
        <v>0</v>
      </c>
    </row>
    <row r="70" spans="81:114" ht="9.75">
      <c r="CC70" s="2">
        <v>2</v>
      </c>
      <c r="CD70" s="2" t="s">
        <v>115</v>
      </c>
      <c r="CE70" s="2">
        <v>8</v>
      </c>
      <c r="CF70" s="2">
        <v>0</v>
      </c>
      <c r="DG70" s="2">
        <v>8</v>
      </c>
      <c r="DH70" s="2" t="s">
        <v>120</v>
      </c>
      <c r="DI70" s="2">
        <v>7</v>
      </c>
      <c r="DJ70" s="2">
        <v>0</v>
      </c>
    </row>
    <row r="71" spans="81:84" ht="9.75">
      <c r="CC71" s="2">
        <v>0</v>
      </c>
      <c r="CD71" s="2" t="s">
        <v>111</v>
      </c>
      <c r="CE71" s="2">
        <v>5</v>
      </c>
      <c r="CF71" s="2">
        <v>0</v>
      </c>
    </row>
    <row r="72" spans="81:84" ht="9.75">
      <c r="CC72" s="2">
        <v>4</v>
      </c>
      <c r="CD72" s="2" t="s">
        <v>94</v>
      </c>
      <c r="CE72" s="2">
        <v>5</v>
      </c>
      <c r="CF72" s="2">
        <v>0</v>
      </c>
    </row>
    <row r="95" spans="1:179" ht="9.75">
      <c r="A95" s="2">
        <f>SUM(A45:A94)</f>
        <v>30</v>
      </c>
      <c r="C95" s="2">
        <f>SUM(C45:C94)</f>
        <v>29</v>
      </c>
      <c r="D95" s="2">
        <f>SUM(D45:D94)</f>
        <v>1</v>
      </c>
      <c r="F95" s="2">
        <f>SUM(F45:F94)</f>
        <v>0</v>
      </c>
      <c r="H95" s="2">
        <f>SUM(H45:H94)</f>
        <v>0</v>
      </c>
      <c r="I95" s="2">
        <f>SUM(I45:I94)</f>
        <v>0</v>
      </c>
      <c r="K95" s="2">
        <f>SUM(K45:K94)</f>
        <v>13</v>
      </c>
      <c r="M95" s="2">
        <f>SUM(M45:M94)</f>
        <v>25</v>
      </c>
      <c r="N95" s="2">
        <f>SUM(N45:N94)</f>
        <v>2</v>
      </c>
      <c r="P95" s="2">
        <f>SUM(P45:P94)</f>
        <v>5</v>
      </c>
      <c r="R95" s="2">
        <f>SUM(R45:R94)</f>
        <v>4</v>
      </c>
      <c r="S95" s="2">
        <f>SUM(S45:S94)</f>
        <v>2</v>
      </c>
      <c r="U95" s="2">
        <f>SUM(U45:U94)</f>
        <v>28</v>
      </c>
      <c r="W95" s="2">
        <f>SUM(W45:W94)</f>
        <v>56</v>
      </c>
      <c r="X95" s="2">
        <f>SUM(X45:X94)</f>
        <v>0</v>
      </c>
      <c r="Z95" s="2">
        <f>SUM(Z45:Z94)</f>
        <v>1</v>
      </c>
      <c r="AB95" s="2">
        <f>SUM(AB45:AB94)</f>
        <v>11</v>
      </c>
      <c r="AC95" s="2">
        <f>SUM(AC45:AC94)</f>
        <v>0</v>
      </c>
      <c r="AE95" s="2">
        <f>SUM(AE45:AE94)</f>
        <v>9</v>
      </c>
      <c r="AG95" s="2">
        <f>SUM(AG45:AG94)</f>
        <v>18</v>
      </c>
      <c r="AH95" s="2">
        <f>SUM(AH45:AH94)</f>
        <v>1</v>
      </c>
      <c r="AJ95" s="2">
        <f>SUM(AJ45:AJ94)</f>
        <v>36</v>
      </c>
      <c r="AL95" s="2">
        <f>SUM(AL45:AL94)</f>
        <v>49</v>
      </c>
      <c r="AM95" s="2">
        <f>SUM(AM45:AM94)</f>
        <v>3</v>
      </c>
      <c r="AO95" s="2">
        <f>SUM(AO45:AO94)</f>
        <v>62</v>
      </c>
      <c r="AQ95" s="2">
        <f>SUM(AQ45:AQ94)</f>
        <v>57</v>
      </c>
      <c r="AR95" s="2">
        <f>SUM(AR45:AR94)</f>
        <v>1</v>
      </c>
      <c r="AT95" s="2">
        <f>SUM(AT45:AT94)</f>
        <v>11</v>
      </c>
      <c r="AV95" s="2">
        <f>SUM(AV45:AV94)</f>
        <v>21</v>
      </c>
      <c r="AW95" s="2">
        <f>SUM(AW45:AW94)</f>
        <v>0</v>
      </c>
      <c r="AY95" s="2">
        <f>SUM(AY45:AY94)</f>
        <v>0</v>
      </c>
      <c r="BA95" s="2">
        <f>SUM(BA45:BA94)</f>
        <v>0</v>
      </c>
      <c r="BB95" s="2">
        <f>SUM(BB45:BB94)</f>
        <v>0</v>
      </c>
      <c r="BD95" s="2">
        <f>SUM(BD45:BD94)</f>
        <v>0</v>
      </c>
      <c r="BF95" s="2">
        <f>SUM(BF45:BF94)</f>
        <v>0</v>
      </c>
      <c r="BG95" s="2">
        <f>SUM(BG45:BG94)</f>
        <v>0</v>
      </c>
      <c r="BI95" s="2">
        <f>SUM(BI45:BI94)</f>
        <v>20</v>
      </c>
      <c r="BK95" s="2">
        <f>SUM(BK45:BK94)</f>
        <v>16</v>
      </c>
      <c r="BL95" s="2">
        <f>SUM(BL45:BL94)</f>
        <v>0</v>
      </c>
      <c r="BN95" s="2">
        <f>SUM(BN45:BN94)</f>
        <v>25</v>
      </c>
      <c r="BP95" s="2">
        <f>SUM(BP45:BP94)</f>
        <v>36</v>
      </c>
      <c r="BQ95" s="2">
        <f>SUM(BQ45:BQ94)</f>
        <v>0</v>
      </c>
      <c r="BS95" s="2">
        <f>SUM(BS45:BS94)</f>
        <v>0</v>
      </c>
      <c r="BU95" s="2">
        <f>SUM(BU45:BU94)</f>
        <v>0</v>
      </c>
      <c r="BV95" s="2">
        <f>SUM(BV45:BV94)</f>
        <v>0</v>
      </c>
      <c r="BX95" s="2">
        <f>SUM(BX45:BX94)</f>
        <v>35</v>
      </c>
      <c r="BZ95" s="2">
        <f>SUM(BZ45:BZ94)</f>
        <v>35</v>
      </c>
      <c r="CA95" s="2">
        <f>SUM(CA45:CA94)</f>
        <v>0</v>
      </c>
      <c r="CC95" s="2">
        <f>SUM(CC45:CC94)</f>
        <v>136</v>
      </c>
      <c r="CE95" s="2">
        <f>SUM(CE45:CE94)</f>
        <v>105</v>
      </c>
      <c r="CF95" s="2">
        <f>SUM(CF45:CF94)</f>
        <v>1</v>
      </c>
      <c r="CH95" s="2">
        <f>SUM(CH45:CH94)</f>
        <v>0</v>
      </c>
      <c r="CJ95" s="2">
        <f>SUM(CJ45:CJ94)</f>
        <v>0</v>
      </c>
      <c r="CK95" s="2">
        <f>SUM(CK45:CK94)</f>
        <v>0</v>
      </c>
      <c r="CM95" s="2">
        <f>SUM(CM45:CM94)</f>
        <v>0</v>
      </c>
      <c r="CO95" s="2">
        <f>SUM(CO45:CO94)</f>
        <v>0</v>
      </c>
      <c r="CP95" s="2">
        <f>SUM(CP45:CP94)</f>
        <v>0</v>
      </c>
      <c r="CR95" s="2">
        <f>SUM(CR45:CR94)</f>
        <v>0</v>
      </c>
      <c r="CT95" s="2">
        <f>SUM(CT45:CT94)</f>
        <v>0</v>
      </c>
      <c r="CU95" s="2">
        <f>SUM(CU45:CU94)</f>
        <v>0</v>
      </c>
      <c r="CW95" s="2">
        <f>SUM(CW45:CW94)</f>
        <v>10</v>
      </c>
      <c r="CY95" s="2">
        <f>SUM(CY45:CY94)</f>
        <v>19</v>
      </c>
      <c r="CZ95" s="2">
        <f>SUM(CZ45:CZ94)</f>
        <v>0</v>
      </c>
      <c r="DB95" s="2">
        <f>SUM(DB45:DB94)</f>
        <v>0</v>
      </c>
      <c r="DD95" s="2">
        <f>SUM(DD45:DD94)</f>
        <v>0</v>
      </c>
      <c r="DE95" s="2">
        <f>SUM(DE45:DE94)</f>
        <v>0</v>
      </c>
      <c r="DG95" s="2">
        <f>SUM(DG45:DG94)</f>
        <v>124</v>
      </c>
      <c r="DI95" s="2">
        <f>SUM(DI45:DI94)</f>
        <v>67</v>
      </c>
      <c r="DJ95" s="2">
        <f>SUM(DJ45:DJ94)</f>
        <v>4</v>
      </c>
      <c r="DL95" s="2">
        <f>SUM(DL45:DL94)</f>
        <v>14</v>
      </c>
      <c r="DN95" s="2">
        <f>SUM(DN45:DN94)</f>
        <v>27</v>
      </c>
      <c r="DO95" s="2">
        <f>SUM(DO45:DO94)</f>
        <v>0</v>
      </c>
      <c r="DQ95" s="2">
        <f>SUM(DQ45:DQ94)</f>
        <v>32</v>
      </c>
      <c r="DS95" s="2">
        <f>SUM(DS45:DS94)</f>
        <v>46</v>
      </c>
      <c r="DT95" s="2">
        <f>SUM(DT45:DT94)</f>
        <v>0</v>
      </c>
      <c r="DV95" s="2">
        <f>SUM(DV45:DV94)</f>
        <v>70</v>
      </c>
      <c r="DX95" s="2">
        <f>SUM(DX45:DX94)</f>
        <v>42</v>
      </c>
      <c r="DY95" s="2">
        <f>SUM(DY45:DY94)</f>
        <v>2</v>
      </c>
      <c r="EA95" s="2">
        <f>SUM(EA45:EA94)</f>
        <v>76</v>
      </c>
      <c r="EC95" s="2">
        <f>SUM(EC45:EC94)</f>
        <v>44</v>
      </c>
      <c r="ED95" s="2">
        <f>SUM(ED45:ED94)</f>
        <v>3</v>
      </c>
      <c r="EF95" s="2">
        <f>SUM(EF45:EF94)</f>
        <v>0</v>
      </c>
      <c r="EH95" s="2">
        <f>SUM(EH45:EH94)</f>
        <v>0</v>
      </c>
      <c r="EI95" s="2">
        <f>SUM(EI45:EI94)</f>
        <v>0</v>
      </c>
      <c r="EK95" s="2">
        <f>SUM(EK45:EK94)</f>
        <v>0</v>
      </c>
      <c r="EM95" s="2">
        <f>SUM(EM45:EM94)</f>
        <v>0</v>
      </c>
      <c r="EN95" s="2">
        <f>SUM(EN45:EN94)</f>
        <v>0</v>
      </c>
      <c r="EP95" s="2">
        <f>SUM(EP45:EP94)</f>
        <v>78</v>
      </c>
      <c r="ER95" s="2">
        <f>SUM(ER45:ER94)</f>
        <v>105</v>
      </c>
      <c r="ES95" s="2">
        <f>SUM(ES45:ES94)</f>
        <v>6</v>
      </c>
      <c r="EU95" s="2">
        <f>SUM(EU45:EU94)</f>
        <v>63</v>
      </c>
      <c r="EW95" s="2">
        <f>SUM(EW45:EW94)</f>
        <v>24</v>
      </c>
      <c r="EX95" s="2">
        <f>SUM(EX45:EX94)</f>
        <v>1</v>
      </c>
      <c r="EZ95" s="2">
        <f>SUM(EZ45:EZ94)</f>
        <v>47</v>
      </c>
      <c r="FB95" s="2">
        <f>SUM(FB45:FB94)</f>
        <v>50</v>
      </c>
      <c r="FC95" s="2">
        <f>SUM(FC45:FC94)</f>
        <v>3</v>
      </c>
      <c r="FE95" s="2">
        <f>SUM(FE45:FE94)</f>
        <v>0</v>
      </c>
      <c r="FG95" s="2">
        <f>SUM(FG45:FG94)</f>
        <v>0</v>
      </c>
      <c r="FH95" s="2">
        <f>SUM(FH45:FH94)</f>
        <v>0</v>
      </c>
      <c r="FJ95" s="2">
        <f>SUM(FJ45:FJ94)</f>
        <v>10</v>
      </c>
      <c r="FL95" s="2">
        <f>SUM(FL45:FL94)</f>
        <v>33</v>
      </c>
      <c r="FM95" s="2">
        <f>SUM(FM45:FM94)</f>
        <v>0</v>
      </c>
      <c r="FO95" s="2">
        <f>SUM(FO45:FO94)</f>
        <v>7</v>
      </c>
      <c r="FQ95" s="2">
        <f>SUM(FQ45:FQ94)</f>
        <v>8</v>
      </c>
      <c r="FR95" s="2">
        <f>SUM(FR45:FR94)</f>
        <v>0</v>
      </c>
      <c r="FT95" s="2">
        <f>SUM(FT45:FT94)</f>
        <v>14</v>
      </c>
      <c r="FV95" s="2">
        <f>SUM(FV45:FV94)</f>
        <v>29</v>
      </c>
      <c r="FW95" s="2">
        <f>SUM(FW45:FW94)</f>
        <v>0</v>
      </c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G35:G36 G34 G32 G21:G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Bolin</dc:creator>
  <cp:keywords/>
  <dc:description/>
  <cp:lastModifiedBy>Bobby</cp:lastModifiedBy>
  <dcterms:created xsi:type="dcterms:W3CDTF">2009-08-21T00:23:07Z</dcterms:created>
  <dcterms:modified xsi:type="dcterms:W3CDTF">2015-07-20T02:15:58Z</dcterms:modified>
  <cp:category/>
  <cp:version/>
  <cp:contentType/>
  <cp:contentStatus/>
</cp:coreProperties>
</file>